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855" windowHeight="9720" activeTab="1"/>
  </bookViews>
  <sheets>
    <sheet name="Alond_Lyrica_Quetiapina" sheetId="2" r:id="rId1"/>
    <sheet name="Pegfil_Juxt_Sabril_Zyti_Gileny_" sheetId="3" r:id="rId2"/>
  </sheets>
  <calcPr calcId="124519"/>
</workbook>
</file>

<file path=xl/calcChain.xml><?xml version="1.0" encoding="utf-8"?>
<calcChain xmlns="http://schemas.openxmlformats.org/spreadsheetml/2006/main">
  <c r="Q37" i="3"/>
  <c r="P37"/>
  <c r="O37"/>
  <c r="N37"/>
  <c r="M37"/>
  <c r="L37"/>
  <c r="K37"/>
  <c r="J37"/>
  <c r="I37"/>
  <c r="H37"/>
  <c r="G37"/>
  <c r="F37"/>
  <c r="S36"/>
  <c r="S37" s="1"/>
  <c r="R36"/>
  <c r="R37" s="1"/>
  <c r="T36" l="1"/>
  <c r="S24"/>
  <c r="T24" s="1"/>
  <c r="R24"/>
  <c r="S23"/>
  <c r="T23" s="1"/>
  <c r="R23"/>
  <c r="S22"/>
  <c r="T22" s="1"/>
  <c r="R22"/>
  <c r="Q25"/>
  <c r="P25"/>
  <c r="O25"/>
  <c r="N25"/>
  <c r="M25"/>
  <c r="L25"/>
  <c r="K25"/>
  <c r="J25"/>
  <c r="I25"/>
  <c r="H25"/>
  <c r="G25"/>
  <c r="F25"/>
  <c r="R25"/>
  <c r="C23"/>
  <c r="C24" s="1"/>
  <c r="K9"/>
  <c r="J9"/>
  <c r="I9"/>
  <c r="H9"/>
  <c r="G9"/>
  <c r="F9"/>
  <c r="K7"/>
  <c r="J7"/>
  <c r="I7"/>
  <c r="H7"/>
  <c r="G7"/>
  <c r="F7"/>
  <c r="Q31"/>
  <c r="P31"/>
  <c r="O31"/>
  <c r="N31"/>
  <c r="M31"/>
  <c r="L31"/>
  <c r="K31"/>
  <c r="J31"/>
  <c r="I31"/>
  <c r="H31"/>
  <c r="G31"/>
  <c r="F31"/>
  <c r="S30"/>
  <c r="S31" s="1"/>
  <c r="R30"/>
  <c r="R31" s="1"/>
  <c r="K16"/>
  <c r="J16"/>
  <c r="I16"/>
  <c r="H16"/>
  <c r="G16"/>
  <c r="F16"/>
  <c r="S15"/>
  <c r="R15"/>
  <c r="Q16"/>
  <c r="Q17" s="1"/>
  <c r="P16"/>
  <c r="P17" s="1"/>
  <c r="O16"/>
  <c r="O17" s="1"/>
  <c r="S17" s="1"/>
  <c r="N16"/>
  <c r="N17" s="1"/>
  <c r="R17" s="1"/>
  <c r="M16"/>
  <c r="L16"/>
  <c r="S16"/>
  <c r="R16"/>
  <c r="C54" i="2"/>
  <c r="Q53"/>
  <c r="P53"/>
  <c r="O53"/>
  <c r="N53"/>
  <c r="M53"/>
  <c r="L53"/>
  <c r="K53"/>
  <c r="J53"/>
  <c r="I53"/>
  <c r="H53"/>
  <c r="G53"/>
  <c r="F53"/>
  <c r="Q51"/>
  <c r="P51"/>
  <c r="O51"/>
  <c r="N51"/>
  <c r="M51"/>
  <c r="L51"/>
  <c r="K51"/>
  <c r="J51"/>
  <c r="I51"/>
  <c r="H51"/>
  <c r="G51"/>
  <c r="F51"/>
  <c r="S53"/>
  <c r="C36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S51"/>
  <c r="R51"/>
  <c r="Q34"/>
  <c r="P34"/>
  <c r="O34"/>
  <c r="N34"/>
  <c r="M34"/>
  <c r="L34"/>
  <c r="K34"/>
  <c r="J34"/>
  <c r="I34"/>
  <c r="H34"/>
  <c r="G34"/>
  <c r="F34"/>
  <c r="C32"/>
  <c r="C33" s="1"/>
  <c r="S34"/>
  <c r="T21"/>
  <c r="T17"/>
  <c r="T16"/>
  <c r="T11"/>
  <c r="T7"/>
  <c r="T22"/>
  <c r="T20"/>
  <c r="T19"/>
  <c r="T18"/>
  <c r="T15"/>
  <c r="T14"/>
  <c r="T13"/>
  <c r="T10"/>
  <c r="T9"/>
  <c r="T4"/>
  <c r="T5"/>
  <c r="T8"/>
  <c r="T3"/>
  <c r="K24"/>
  <c r="K6"/>
  <c r="J6"/>
  <c r="I6"/>
  <c r="H6"/>
  <c r="G6"/>
  <c r="F6"/>
  <c r="K25"/>
  <c r="J25"/>
  <c r="I25"/>
  <c r="H25"/>
  <c r="G25"/>
  <c r="F25"/>
  <c r="K23"/>
  <c r="J23"/>
  <c r="J24" s="1"/>
  <c r="J26" s="1"/>
  <c r="I23"/>
  <c r="I24" s="1"/>
  <c r="I26" s="1"/>
  <c r="H23"/>
  <c r="H24" s="1"/>
  <c r="H26" s="1"/>
  <c r="G23"/>
  <c r="G24" s="1"/>
  <c r="G26" s="1"/>
  <c r="F23"/>
  <c r="F24" s="1"/>
  <c r="F26" s="1"/>
  <c r="S8" i="3"/>
  <c r="T8" s="1"/>
  <c r="R8"/>
  <c r="S5"/>
  <c r="T5" s="1"/>
  <c r="R5"/>
  <c r="S6"/>
  <c r="S7" s="1"/>
  <c r="R6"/>
  <c r="Q9"/>
  <c r="P9"/>
  <c r="O9"/>
  <c r="N9"/>
  <c r="M9"/>
  <c r="L9"/>
  <c r="S9"/>
  <c r="R9"/>
  <c r="Q7"/>
  <c r="P7"/>
  <c r="O7"/>
  <c r="N7"/>
  <c r="M7"/>
  <c r="L7"/>
  <c r="C4"/>
  <c r="C5" s="1"/>
  <c r="C6" s="1"/>
  <c r="R7"/>
  <c r="C26" i="2"/>
  <c r="Q25"/>
  <c r="P25"/>
  <c r="O25"/>
  <c r="N25"/>
  <c r="M25"/>
  <c r="L25"/>
  <c r="Q23"/>
  <c r="P23"/>
  <c r="O23"/>
  <c r="N23"/>
  <c r="M23"/>
  <c r="L23"/>
  <c r="S22"/>
  <c r="R22"/>
  <c r="S21"/>
  <c r="R21"/>
  <c r="S20"/>
  <c r="R20"/>
  <c r="S19"/>
  <c r="R19"/>
  <c r="S18"/>
  <c r="R18"/>
  <c r="S17"/>
  <c r="R17"/>
  <c r="S16"/>
  <c r="R16"/>
  <c r="S15"/>
  <c r="R15"/>
  <c r="S14"/>
  <c r="R14"/>
  <c r="S13"/>
  <c r="R13"/>
  <c r="S11"/>
  <c r="R11"/>
  <c r="S10"/>
  <c r="R10"/>
  <c r="S9"/>
  <c r="R9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S8"/>
  <c r="R8"/>
  <c r="R23" s="1"/>
  <c r="C8"/>
  <c r="S7"/>
  <c r="S23" s="1"/>
  <c r="R7"/>
  <c r="Q6"/>
  <c r="P6"/>
  <c r="O6"/>
  <c r="N6"/>
  <c r="M6"/>
  <c r="L6"/>
  <c r="S5"/>
  <c r="R5"/>
  <c r="C5"/>
  <c r="S4"/>
  <c r="R4"/>
  <c r="C4"/>
  <c r="S3"/>
  <c r="S6" s="1"/>
  <c r="R3"/>
  <c r="G10" i="3" l="1"/>
  <c r="I10"/>
  <c r="K10"/>
  <c r="F10"/>
  <c r="H10"/>
  <c r="J10"/>
  <c r="T17"/>
  <c r="T15"/>
  <c r="T6"/>
  <c r="S25"/>
  <c r="T30"/>
  <c r="S52" i="2"/>
  <c r="S54" s="1"/>
  <c r="F52"/>
  <c r="F54" s="1"/>
  <c r="H52"/>
  <c r="H54" s="1"/>
  <c r="J52"/>
  <c r="J54" s="1"/>
  <c r="L52"/>
  <c r="L54" s="1"/>
  <c r="N52"/>
  <c r="N54" s="1"/>
  <c r="P52"/>
  <c r="P54" s="1"/>
  <c r="G52"/>
  <c r="G54" s="1"/>
  <c r="I52"/>
  <c r="I54" s="1"/>
  <c r="K52"/>
  <c r="K54" s="1"/>
  <c r="M52"/>
  <c r="M54" s="1"/>
  <c r="O52"/>
  <c r="O54" s="1"/>
  <c r="Q52"/>
  <c r="Q54" s="1"/>
  <c r="R34"/>
  <c r="R52" s="1"/>
  <c r="R53"/>
  <c r="K26"/>
  <c r="R6"/>
  <c r="R25"/>
  <c r="L24"/>
  <c r="L26" s="1"/>
  <c r="N24"/>
  <c r="N26" s="1"/>
  <c r="P24"/>
  <c r="P26" s="1"/>
  <c r="S25"/>
  <c r="M24"/>
  <c r="M26" s="1"/>
  <c r="O24"/>
  <c r="O26" s="1"/>
  <c r="Q24"/>
  <c r="Q26" s="1"/>
  <c r="L10" i="3"/>
  <c r="N10"/>
  <c r="P10"/>
  <c r="M10"/>
  <c r="O10"/>
  <c r="Q10"/>
  <c r="S10"/>
  <c r="R10"/>
  <c r="S24" i="2"/>
  <c r="S26" s="1"/>
  <c r="R24"/>
  <c r="R26" s="1"/>
  <c r="R54" l="1"/>
</calcChain>
</file>

<file path=xl/sharedStrings.xml><?xml version="1.0" encoding="utf-8"?>
<sst xmlns="http://schemas.openxmlformats.org/spreadsheetml/2006/main" count="431" uniqueCount="283">
  <si>
    <t>19953202-19</t>
  </si>
  <si>
    <t>ALOND 150 mg</t>
  </si>
  <si>
    <t>ALOND 300 mg</t>
  </si>
  <si>
    <t>ALOND 75 mg</t>
  </si>
  <si>
    <t>LYRICA 150 mg</t>
  </si>
  <si>
    <t>LYRICA 2 g</t>
  </si>
  <si>
    <t>LYRICA 25 mg</t>
  </si>
  <si>
    <t>LYRICA 300 mg</t>
  </si>
  <si>
    <t>LYRICA 50 mg</t>
  </si>
  <si>
    <t>LYRICA 75 mg</t>
  </si>
  <si>
    <t>2012 Uni</t>
  </si>
  <si>
    <t>2012 Vr</t>
  </si>
  <si>
    <t>2013 Uni</t>
  </si>
  <si>
    <t>2013 Vr</t>
  </si>
  <si>
    <t>2014 Uni</t>
  </si>
  <si>
    <t>2014 Vr</t>
  </si>
  <si>
    <t>2015 Uni</t>
  </si>
  <si>
    <t>2015 Vr</t>
  </si>
  <si>
    <t>2016 Uni</t>
  </si>
  <si>
    <t>2016 Vr</t>
  </si>
  <si>
    <t>2017T1 Uni</t>
  </si>
  <si>
    <t>2017T1 Vr</t>
  </si>
  <si>
    <t>Tt Uni 2012-1T17</t>
  </si>
  <si>
    <t>Tt Vr 2012-1T17</t>
  </si>
  <si>
    <t>Reg.Xpri</t>
  </si>
  <si>
    <t>Reg.xPRUmC</t>
  </si>
  <si>
    <t>N°</t>
  </si>
  <si>
    <t>CUM</t>
  </si>
  <si>
    <t>Nombre</t>
  </si>
  <si>
    <t>19953204-07</t>
  </si>
  <si>
    <t>19953204-08</t>
  </si>
  <si>
    <t>19953204-14</t>
  </si>
  <si>
    <t>19953204-01</t>
  </si>
  <si>
    <t>19953204-02</t>
  </si>
  <si>
    <t>20041734-05</t>
  </si>
  <si>
    <t>20041731-05</t>
  </si>
  <si>
    <t>20008675-03</t>
  </si>
  <si>
    <t>Solución oral</t>
  </si>
  <si>
    <t>20028918-03</t>
  </si>
  <si>
    <t>20028918-05</t>
  </si>
  <si>
    <t>19953203-07</t>
  </si>
  <si>
    <t>19953203-01</t>
  </si>
  <si>
    <t>19953203-02</t>
  </si>
  <si>
    <t>20041735-05</t>
  </si>
  <si>
    <t>19953202-07</t>
  </si>
  <si>
    <t>19953202-01</t>
  </si>
  <si>
    <t>19953202-02</t>
  </si>
  <si>
    <t>Total ALOND</t>
  </si>
  <si>
    <t>Total LYRICA</t>
  </si>
  <si>
    <t>Total ALOND + LYRICA</t>
  </si>
  <si>
    <t>Precios Regulados x PRUmC</t>
  </si>
  <si>
    <t>Precios Regulados x PRI</t>
  </si>
  <si>
    <t>19999458-1</t>
  </si>
  <si>
    <t>19999458-2</t>
  </si>
  <si>
    <t>19999458-3</t>
  </si>
  <si>
    <t>19999459-1</t>
  </si>
  <si>
    <t>19999459-2</t>
  </si>
  <si>
    <t>19999459-3</t>
  </si>
  <si>
    <t>19999460-1</t>
  </si>
  <si>
    <t>19999460-2</t>
  </si>
  <si>
    <t>19999460-3</t>
  </si>
  <si>
    <t>19999461-1</t>
  </si>
  <si>
    <t>19999461-2</t>
  </si>
  <si>
    <t>19999461-3</t>
  </si>
  <si>
    <t>20035929-1</t>
  </si>
  <si>
    <t>20035929-2</t>
  </si>
  <si>
    <t>20037515-1</t>
  </si>
  <si>
    <t>20037676-1</t>
  </si>
  <si>
    <t>20037678-1</t>
  </si>
  <si>
    <t>20043686-1</t>
  </si>
  <si>
    <t>20043686-10</t>
  </si>
  <si>
    <t>20043686-11</t>
  </si>
  <si>
    <t>20043686-12</t>
  </si>
  <si>
    <t>20043686-2</t>
  </si>
  <si>
    <t>20043686-3</t>
  </si>
  <si>
    <t>20043686-4</t>
  </si>
  <si>
    <t>20043686-5</t>
  </si>
  <si>
    <t>20043686-6</t>
  </si>
  <si>
    <t>20043686-8</t>
  </si>
  <si>
    <t>20043686-9</t>
  </si>
  <si>
    <t>20043691-1</t>
  </si>
  <si>
    <t>20043691-10</t>
  </si>
  <si>
    <t>20043691-11</t>
  </si>
  <si>
    <t>20043691-12</t>
  </si>
  <si>
    <t>20043691-2</t>
  </si>
  <si>
    <t>20043691-3</t>
  </si>
  <si>
    <t>20043691-4</t>
  </si>
  <si>
    <t>20043691-5</t>
  </si>
  <si>
    <t>20043691-6</t>
  </si>
  <si>
    <t>20043691-7</t>
  </si>
  <si>
    <t>20043691-8</t>
  </si>
  <si>
    <t>20043691-9</t>
  </si>
  <si>
    <t>20043696-1</t>
  </si>
  <si>
    <t>20043696-10</t>
  </si>
  <si>
    <t>20043696-11</t>
  </si>
  <si>
    <t>20043696-12</t>
  </si>
  <si>
    <t>20043696-2</t>
  </si>
  <si>
    <t>20043696-3</t>
  </si>
  <si>
    <t>20043696-4</t>
  </si>
  <si>
    <t>20043696-5</t>
  </si>
  <si>
    <t>20043696-6</t>
  </si>
  <si>
    <t>20043696-7</t>
  </si>
  <si>
    <t>20043696-8</t>
  </si>
  <si>
    <t>20043696-9</t>
  </si>
  <si>
    <t>20043700-1</t>
  </si>
  <si>
    <t>20043700-10</t>
  </si>
  <si>
    <t>20043700-11</t>
  </si>
  <si>
    <t>20043700-2</t>
  </si>
  <si>
    <t>20043700-3</t>
  </si>
  <si>
    <t>20043700-4</t>
  </si>
  <si>
    <t>20043700-5</t>
  </si>
  <si>
    <t>20043700-6</t>
  </si>
  <si>
    <t>20043700-7</t>
  </si>
  <si>
    <t>20043700-8</t>
  </si>
  <si>
    <t>20043700-9</t>
  </si>
  <si>
    <t>20049701-1</t>
  </si>
  <si>
    <t>20049701-10</t>
  </si>
  <si>
    <t>20049701-11</t>
  </si>
  <si>
    <t>20049701-12</t>
  </si>
  <si>
    <t>20049701-13</t>
  </si>
  <si>
    <t>20049701-2</t>
  </si>
  <si>
    <t>20049701-3</t>
  </si>
  <si>
    <t>20049701-4</t>
  </si>
  <si>
    <t>20049701-5</t>
  </si>
  <si>
    <t>20049701-6</t>
  </si>
  <si>
    <t>20049701-7</t>
  </si>
  <si>
    <t>20049701-8</t>
  </si>
  <si>
    <t>20049701-9</t>
  </si>
  <si>
    <t>19949719-1</t>
  </si>
  <si>
    <t>19949719-10</t>
  </si>
  <si>
    <t>19949719-11</t>
  </si>
  <si>
    <t>19949719-12</t>
  </si>
  <si>
    <t>19949719-13</t>
  </si>
  <si>
    <t>19949719-14</t>
  </si>
  <si>
    <t>19949719-15</t>
  </si>
  <si>
    <t>19949719-16</t>
  </si>
  <si>
    <t>19949719-2</t>
  </si>
  <si>
    <t>19949719-3</t>
  </si>
  <si>
    <t>19949719-4</t>
  </si>
  <si>
    <t>19949719-5</t>
  </si>
  <si>
    <t>19949719-6</t>
  </si>
  <si>
    <t>19949719-7</t>
  </si>
  <si>
    <t>19949719-8</t>
  </si>
  <si>
    <t>19949719-9</t>
  </si>
  <si>
    <t>19949721-1</t>
  </si>
  <si>
    <t>19949721-10</t>
  </si>
  <si>
    <t>19949721-11</t>
  </si>
  <si>
    <t>19949721-12</t>
  </si>
  <si>
    <t>19949721-13</t>
  </si>
  <si>
    <t>19949721-14</t>
  </si>
  <si>
    <t>19949721-15</t>
  </si>
  <si>
    <t>19949721-16</t>
  </si>
  <si>
    <t>19949721-2</t>
  </si>
  <si>
    <t>19949721-3</t>
  </si>
  <si>
    <t>19949721-4</t>
  </si>
  <si>
    <t>19949721-5</t>
  </si>
  <si>
    <t>19949721-6</t>
  </si>
  <si>
    <t>19949721-7</t>
  </si>
  <si>
    <t>19949721-8</t>
  </si>
  <si>
    <t>19949721-9</t>
  </si>
  <si>
    <t>19949755-1</t>
  </si>
  <si>
    <t>19949755-10</t>
  </si>
  <si>
    <t>19949755-11</t>
  </si>
  <si>
    <t>19949755-12</t>
  </si>
  <si>
    <t>19949755-13</t>
  </si>
  <si>
    <t>19949755-14</t>
  </si>
  <si>
    <t>19949755-15</t>
  </si>
  <si>
    <t>19949755-2</t>
  </si>
  <si>
    <t>19949755-3</t>
  </si>
  <si>
    <t>19949755-4</t>
  </si>
  <si>
    <t>19949755-5</t>
  </si>
  <si>
    <t>19949755-6</t>
  </si>
  <si>
    <t>19949755-7</t>
  </si>
  <si>
    <t>19949755-8</t>
  </si>
  <si>
    <t>19949755-9</t>
  </si>
  <si>
    <t>19960787-1</t>
  </si>
  <si>
    <t>19960787-3</t>
  </si>
  <si>
    <t>19976916-1</t>
  </si>
  <si>
    <t>19976916-10</t>
  </si>
  <si>
    <t>19976916-11</t>
  </si>
  <si>
    <t>19976916-12</t>
  </si>
  <si>
    <t>19976916-13</t>
  </si>
  <si>
    <t>19976916-2</t>
  </si>
  <si>
    <t>19976916-3</t>
  </si>
  <si>
    <t>19976916-4</t>
  </si>
  <si>
    <t>19976916-5</t>
  </si>
  <si>
    <t>19976916-6</t>
  </si>
  <si>
    <t>19976916-7</t>
  </si>
  <si>
    <t>19976916-8</t>
  </si>
  <si>
    <t>19976916-9</t>
  </si>
  <si>
    <t>19995113-1</t>
  </si>
  <si>
    <t>19995113-10</t>
  </si>
  <si>
    <t>19995113-11</t>
  </si>
  <si>
    <t>19995113-2</t>
  </si>
  <si>
    <t>19995113-3</t>
  </si>
  <si>
    <t>19995113-4</t>
  </si>
  <si>
    <t>19995113-5</t>
  </si>
  <si>
    <t>19995113-6</t>
  </si>
  <si>
    <t>19995113-7</t>
  </si>
  <si>
    <t>19995113-9</t>
  </si>
  <si>
    <t>19995320-1</t>
  </si>
  <si>
    <t>19995320-10</t>
  </si>
  <si>
    <t>19995320-11</t>
  </si>
  <si>
    <t>19995320-2</t>
  </si>
  <si>
    <t>19995320-4</t>
  </si>
  <si>
    <t>19995320-5</t>
  </si>
  <si>
    <t>19995320-6</t>
  </si>
  <si>
    <t>19995320-7</t>
  </si>
  <si>
    <t>19995320-9</t>
  </si>
  <si>
    <t>19996292-1</t>
  </si>
  <si>
    <t>19996292-10</t>
  </si>
  <si>
    <t>19996292-11</t>
  </si>
  <si>
    <t>19996292-2</t>
  </si>
  <si>
    <t>19996292-3</t>
  </si>
  <si>
    <t>19996292-4</t>
  </si>
  <si>
    <t>19996292-5</t>
  </si>
  <si>
    <t>19996292-6</t>
  </si>
  <si>
    <t>19996292-7</t>
  </si>
  <si>
    <t>19996292-8</t>
  </si>
  <si>
    <t>19996292-9</t>
  </si>
  <si>
    <t>19996348-1</t>
  </si>
  <si>
    <t>19996348-10</t>
  </si>
  <si>
    <t>19996348-2</t>
  </si>
  <si>
    <t>19996348-3</t>
  </si>
  <si>
    <t>19996348-4</t>
  </si>
  <si>
    <t>19996348-5</t>
  </si>
  <si>
    <t>19996348-7</t>
  </si>
  <si>
    <t>19996348-8</t>
  </si>
  <si>
    <t>19996348-9</t>
  </si>
  <si>
    <t>224715-1</t>
  </si>
  <si>
    <t>224715-5</t>
  </si>
  <si>
    <t>224715-6</t>
  </si>
  <si>
    <t>224715-7</t>
  </si>
  <si>
    <t>224715-8</t>
  </si>
  <si>
    <t>224717-3</t>
  </si>
  <si>
    <t>224717-4</t>
  </si>
  <si>
    <t>224717-5</t>
  </si>
  <si>
    <t>224717-6</t>
  </si>
  <si>
    <t>224717-7</t>
  </si>
  <si>
    <t>224719-3</t>
  </si>
  <si>
    <t>224719-4</t>
  </si>
  <si>
    <t>224719-5</t>
  </si>
  <si>
    <t>224719-6</t>
  </si>
  <si>
    <t>224719-7</t>
  </si>
  <si>
    <t>19959519-01</t>
  </si>
  <si>
    <t>NEULASTIM 5 mg / 0,5 mL</t>
  </si>
  <si>
    <t>19959519-05</t>
  </si>
  <si>
    <t>19959519-06</t>
  </si>
  <si>
    <t>19959519-02</t>
  </si>
  <si>
    <t>NEULASTIM 6 mg / 0,6 mL</t>
  </si>
  <si>
    <t>Precios Regulados xPRI y xPRUmC: PREGABALINA (Lyrica y Alond de Pfizer) - Ventas 2012 a T1-2017</t>
  </si>
  <si>
    <t>PUPP</t>
  </si>
  <si>
    <t>Precios Regulados xPRI y xPRUmC: QUETIAPINA - Ventas 2012 a T1-2017</t>
  </si>
  <si>
    <t>TOTALES</t>
  </si>
  <si>
    <t>CUM con PRI</t>
  </si>
  <si>
    <t>CUM con REP</t>
  </si>
  <si>
    <t>PRI con PyV</t>
  </si>
  <si>
    <t>Precios NO Regulados xPRI ni xPRUmC: PEGFILGRASTIM (Neulastim de Roche y de Lafrancol) - Ventas 2012 a T1-2017</t>
  </si>
  <si>
    <t>51881-01</t>
  </si>
  <si>
    <t>SABRIL 500 mg</t>
  </si>
  <si>
    <t>Total SABRIL</t>
  </si>
  <si>
    <t>Total SABRIL 2016+1T-2017</t>
  </si>
  <si>
    <t>Precios NO Regulados xPRI ni xPRUmC: ABIRATERONA (Zytiga de Janssen) - Ventas 2012 a T1-2017</t>
  </si>
  <si>
    <t>20036026-01</t>
  </si>
  <si>
    <t>ZYTIGA 250 mg</t>
  </si>
  <si>
    <t>PMV</t>
  </si>
  <si>
    <t>Circular 01 de 2017</t>
  </si>
  <si>
    <t>20066850-01</t>
  </si>
  <si>
    <t>GENFILGRAS PEG 6 mg</t>
  </si>
  <si>
    <t>Total GENFILGRAS</t>
  </si>
  <si>
    <t>Total NEULASTIM + GENFILGRAS</t>
  </si>
  <si>
    <t>20097732-01</t>
  </si>
  <si>
    <t>JUXTAPID 10 mg</t>
  </si>
  <si>
    <t>20071948-01</t>
  </si>
  <si>
    <t>JUXTAPID 20 mg</t>
  </si>
  <si>
    <t>20097720-01</t>
  </si>
  <si>
    <t>JUXTAPID 5 mg</t>
  </si>
  <si>
    <t>Precios NO Regulados xPRI ni xPRUmC: LOMITAPIDA (Juxtapid de Valentech) - Ventas 2016 a T1-2017</t>
  </si>
  <si>
    <t>Total JUXTAPID</t>
  </si>
  <si>
    <t>Precios Regulados xPRI: VIGABATRINA (Sabril de Sanofi-Aventis) - Ventas 2012 a T1-2017</t>
  </si>
  <si>
    <t>Precios NO Regulados xPRI ni xPRUmC: FINGOLIMOD (Gilenya de Novartis) - Ventas 2012 a T1-2017</t>
  </si>
  <si>
    <t>20032912-01</t>
  </si>
  <si>
    <t>GILENYA 0,5 mg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</si>
</sst>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1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4">
    <xf numFmtId="0" fontId="0" fillId="0" borderId="0" xfId="0"/>
    <xf numFmtId="0" fontId="5" fillId="0" borderId="0" xfId="0" applyFont="1"/>
    <xf numFmtId="0" fontId="5" fillId="0" borderId="0" xfId="0" applyFont="1" applyFill="1"/>
    <xf numFmtId="0" fontId="6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5" xfId="0" applyFont="1" applyBorder="1"/>
    <xf numFmtId="0" fontId="6" fillId="0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3" fontId="5" fillId="5" borderId="1" xfId="0" applyNumberFormat="1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5" fillId="0" borderId="9" xfId="0" applyFont="1" applyBorder="1"/>
    <xf numFmtId="0" fontId="6" fillId="0" borderId="10" xfId="0" applyNumberFormat="1" applyFont="1" applyFill="1" applyBorder="1" applyAlignment="1">
      <alignment horizontal="center" vertical="center"/>
    </xf>
    <xf numFmtId="0" fontId="5" fillId="5" borderId="11" xfId="0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6" fillId="5" borderId="13" xfId="0" applyNumberFormat="1" applyFont="1" applyFill="1" applyBorder="1" applyAlignment="1">
      <alignment horizontal="center" vertical="center"/>
    </xf>
    <xf numFmtId="0" fontId="5" fillId="5" borderId="13" xfId="0" applyFont="1" applyFill="1" applyBorder="1"/>
    <xf numFmtId="3" fontId="5" fillId="5" borderId="13" xfId="0" applyNumberFormat="1" applyFont="1" applyFill="1" applyBorder="1"/>
    <xf numFmtId="0" fontId="5" fillId="5" borderId="14" xfId="0" applyFont="1" applyFill="1" applyBorder="1"/>
    <xf numFmtId="0" fontId="6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/>
    <xf numFmtId="0" fontId="5" fillId="4" borderId="1" xfId="0" applyFont="1" applyFill="1" applyBorder="1"/>
    <xf numFmtId="0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/>
    <xf numFmtId="0" fontId="6" fillId="0" borderId="7" xfId="0" applyNumberFormat="1" applyFont="1" applyFill="1" applyBorder="1" applyAlignment="1">
      <alignment horizontal="center" vertical="center"/>
    </xf>
    <xf numFmtId="0" fontId="6" fillId="5" borderId="8" xfId="0" applyNumberFormat="1" applyFont="1" applyFill="1" applyBorder="1" applyAlignment="1">
      <alignment horizontal="center" vertical="center"/>
    </xf>
    <xf numFmtId="3" fontId="5" fillId="5" borderId="8" xfId="0" applyNumberFormat="1" applyFont="1" applyFill="1" applyBorder="1"/>
    <xf numFmtId="0" fontId="5" fillId="5" borderId="9" xfId="0" applyFont="1" applyFill="1" applyBorder="1"/>
    <xf numFmtId="0" fontId="5" fillId="4" borderId="11" xfId="0" applyFont="1" applyFill="1" applyBorder="1"/>
    <xf numFmtId="0" fontId="5" fillId="6" borderId="11" xfId="0" applyFont="1" applyFill="1" applyBorder="1"/>
    <xf numFmtId="0" fontId="6" fillId="0" borderId="17" xfId="0" applyNumberFormat="1" applyFont="1" applyFill="1" applyBorder="1" applyAlignment="1">
      <alignment horizontal="center" vertic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3" fontId="7" fillId="0" borderId="13" xfId="0" applyNumberFormat="1" applyFont="1" applyBorder="1"/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3" fontId="5" fillId="4" borderId="18" xfId="0" applyNumberFormat="1" applyFont="1" applyFill="1" applyBorder="1"/>
    <xf numFmtId="0" fontId="7" fillId="0" borderId="20" xfId="0" applyFont="1" applyFill="1" applyBorder="1"/>
    <xf numFmtId="0" fontId="5" fillId="0" borderId="0" xfId="0" applyFont="1" applyFill="1" applyBorder="1"/>
    <xf numFmtId="0" fontId="1" fillId="2" borderId="15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3" fontId="5" fillId="0" borderId="1" xfId="0" applyNumberFormat="1" applyFont="1" applyFill="1" applyBorder="1"/>
    <xf numFmtId="0" fontId="5" fillId="0" borderId="11" xfId="0" applyFont="1" applyFill="1" applyBorder="1"/>
    <xf numFmtId="0" fontId="6" fillId="0" borderId="13" xfId="0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wrapText="1"/>
    </xf>
    <xf numFmtId="3" fontId="5" fillId="0" borderId="13" xfId="0" applyNumberFormat="1" applyFont="1" applyFill="1" applyBorder="1"/>
    <xf numFmtId="0" fontId="5" fillId="0" borderId="14" xfId="0" applyFont="1" applyFill="1" applyBorder="1"/>
    <xf numFmtId="0" fontId="6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/>
    <xf numFmtId="3" fontId="5" fillId="0" borderId="16" xfId="0" applyNumberFormat="1" applyFont="1" applyFill="1" applyBorder="1"/>
    <xf numFmtId="0" fontId="6" fillId="0" borderId="8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/>
    <xf numFmtId="0" fontId="5" fillId="0" borderId="9" xfId="0" applyFont="1" applyFill="1" applyBorder="1"/>
    <xf numFmtId="0" fontId="4" fillId="0" borderId="1" xfId="1" applyFont="1" applyFill="1" applyBorder="1" applyAlignment="1">
      <alignment horizontal="left" wrapText="1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8" fillId="0" borderId="22" xfId="0" applyFont="1" applyFill="1" applyBorder="1"/>
    <xf numFmtId="0" fontId="5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0" fontId="7" fillId="0" borderId="25" xfId="0" applyFont="1" applyBorder="1"/>
    <xf numFmtId="0" fontId="4" fillId="5" borderId="15" xfId="1" applyFont="1" applyFill="1" applyBorder="1" applyAlignment="1">
      <alignment wrapText="1"/>
    </xf>
    <xf numFmtId="0" fontId="4" fillId="5" borderId="26" xfId="1" applyFont="1" applyFill="1" applyBorder="1" applyAlignment="1">
      <alignment wrapText="1"/>
    </xf>
    <xf numFmtId="0" fontId="4" fillId="5" borderId="25" xfId="1" applyFont="1" applyFill="1" applyBorder="1" applyAlignment="1">
      <alignment wrapText="1"/>
    </xf>
    <xf numFmtId="0" fontId="4" fillId="4" borderId="15" xfId="1" applyFont="1" applyFill="1" applyBorder="1" applyAlignment="1">
      <alignment wrapText="1"/>
    </xf>
    <xf numFmtId="0" fontId="4" fillId="6" borderId="15" xfId="1" applyFont="1" applyFill="1" applyBorder="1" applyAlignment="1">
      <alignment wrapText="1"/>
    </xf>
    <xf numFmtId="0" fontId="7" fillId="0" borderId="20" xfId="0" applyFont="1" applyBorder="1" applyAlignment="1">
      <alignment horizontal="center"/>
    </xf>
    <xf numFmtId="0" fontId="5" fillId="5" borderId="27" xfId="0" applyFont="1" applyFill="1" applyBorder="1"/>
    <xf numFmtId="0" fontId="5" fillId="5" borderId="28" xfId="0" applyFont="1" applyFill="1" applyBorder="1"/>
    <xf numFmtId="3" fontId="7" fillId="0" borderId="29" xfId="0" applyNumberFormat="1" applyFont="1" applyBorder="1"/>
    <xf numFmtId="3" fontId="5" fillId="5" borderId="20" xfId="0" applyNumberFormat="1" applyFont="1" applyFill="1" applyBorder="1"/>
    <xf numFmtId="3" fontId="5" fillId="4" borderId="27" xfId="0" applyNumberFormat="1" applyFont="1" applyFill="1" applyBorder="1"/>
    <xf numFmtId="3" fontId="5" fillId="5" borderId="27" xfId="0" applyNumberFormat="1" applyFont="1" applyFill="1" applyBorder="1"/>
    <xf numFmtId="0" fontId="5" fillId="4" borderId="27" xfId="0" applyFont="1" applyFill="1" applyBorder="1"/>
    <xf numFmtId="0" fontId="5" fillId="6" borderId="27" xfId="0" applyFont="1" applyFill="1" applyBorder="1"/>
    <xf numFmtId="3" fontId="5" fillId="5" borderId="28" xfId="0" applyNumberFormat="1" applyFont="1" applyFill="1" applyBorder="1"/>
    <xf numFmtId="3" fontId="7" fillId="0" borderId="30" xfId="0" applyNumberFormat="1" applyFont="1" applyBorder="1"/>
    <xf numFmtId="3" fontId="7" fillId="0" borderId="28" xfId="0" applyNumberFormat="1" applyFont="1" applyBorder="1"/>
    <xf numFmtId="3" fontId="5" fillId="4" borderId="30" xfId="0" applyNumberFormat="1" applyFont="1" applyFill="1" applyBorder="1"/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5" borderId="10" xfId="0" applyFont="1" applyFill="1" applyBorder="1"/>
    <xf numFmtId="0" fontId="5" fillId="5" borderId="12" xfId="0" applyFont="1" applyFill="1" applyBorder="1"/>
    <xf numFmtId="3" fontId="7" fillId="0" borderId="31" xfId="0" applyNumberFormat="1" applyFont="1" applyBorder="1"/>
    <xf numFmtId="3" fontId="7" fillId="0" borderId="32" xfId="0" applyNumberFormat="1" applyFont="1" applyBorder="1"/>
    <xf numFmtId="3" fontId="5" fillId="5" borderId="7" xfId="0" applyNumberFormat="1" applyFont="1" applyFill="1" applyBorder="1"/>
    <xf numFmtId="3" fontId="5" fillId="5" borderId="9" xfId="0" applyNumberFormat="1" applyFont="1" applyFill="1" applyBorder="1"/>
    <xf numFmtId="3" fontId="5" fillId="4" borderId="10" xfId="0" applyNumberFormat="1" applyFont="1" applyFill="1" applyBorder="1"/>
    <xf numFmtId="3" fontId="5" fillId="4" borderId="11" xfId="0" applyNumberFormat="1" applyFont="1" applyFill="1" applyBorder="1"/>
    <xf numFmtId="0" fontId="5" fillId="4" borderId="10" xfId="0" applyFont="1" applyFill="1" applyBorder="1"/>
    <xf numFmtId="0" fontId="5" fillId="6" borderId="10" xfId="0" applyFont="1" applyFill="1" applyBorder="1"/>
    <xf numFmtId="3" fontId="5" fillId="5" borderId="12" xfId="0" applyNumberFormat="1" applyFont="1" applyFill="1" applyBorder="1"/>
    <xf numFmtId="3" fontId="5" fillId="5" borderId="14" xfId="0" applyNumberFormat="1" applyFont="1" applyFill="1" applyBorder="1"/>
    <xf numFmtId="3" fontId="7" fillId="0" borderId="17" xfId="0" applyNumberFormat="1" applyFont="1" applyBorder="1"/>
    <xf numFmtId="3" fontId="7" fillId="0" borderId="33" xfId="0" applyNumberFormat="1" applyFont="1" applyBorder="1"/>
    <xf numFmtId="3" fontId="7" fillId="0" borderId="12" xfId="0" applyNumberFormat="1" applyFont="1" applyBorder="1"/>
    <xf numFmtId="3" fontId="7" fillId="0" borderId="14" xfId="0" applyNumberFormat="1" applyFont="1" applyBorder="1"/>
    <xf numFmtId="3" fontId="5" fillId="4" borderId="17" xfId="0" applyNumberFormat="1" applyFont="1" applyFill="1" applyBorder="1"/>
    <xf numFmtId="3" fontId="5" fillId="4" borderId="33" xfId="0" applyNumberFormat="1" applyFont="1" applyFill="1" applyBorder="1"/>
    <xf numFmtId="0" fontId="7" fillId="0" borderId="25" xfId="0" applyFont="1" applyBorder="1" applyAlignment="1">
      <alignment horizontal="center"/>
    </xf>
    <xf numFmtId="0" fontId="5" fillId="5" borderId="15" xfId="0" applyFont="1" applyFill="1" applyBorder="1"/>
    <xf numFmtId="0" fontId="5" fillId="5" borderId="26" xfId="0" applyFont="1" applyFill="1" applyBorder="1"/>
    <xf numFmtId="3" fontId="7" fillId="0" borderId="34" xfId="0" applyNumberFormat="1" applyFont="1" applyBorder="1"/>
    <xf numFmtId="3" fontId="5" fillId="5" borderId="25" xfId="0" applyNumberFormat="1" applyFont="1" applyFill="1" applyBorder="1"/>
    <xf numFmtId="3" fontId="5" fillId="4" borderId="15" xfId="0" applyNumberFormat="1" applyFont="1" applyFill="1" applyBorder="1"/>
    <xf numFmtId="3" fontId="5" fillId="5" borderId="15" xfId="0" applyNumberFormat="1" applyFont="1" applyFill="1" applyBorder="1"/>
    <xf numFmtId="0" fontId="5" fillId="4" borderId="15" xfId="0" applyFont="1" applyFill="1" applyBorder="1"/>
    <xf numFmtId="0" fontId="5" fillId="6" borderId="15" xfId="0" applyFont="1" applyFill="1" applyBorder="1"/>
    <xf numFmtId="3" fontId="5" fillId="5" borderId="26" xfId="0" applyNumberFormat="1" applyFont="1" applyFill="1" applyBorder="1"/>
    <xf numFmtId="3" fontId="7" fillId="0" borderId="35" xfId="0" applyNumberFormat="1" applyFont="1" applyBorder="1"/>
    <xf numFmtId="3" fontId="7" fillId="0" borderId="26" xfId="0" applyNumberFormat="1" applyFont="1" applyBorder="1"/>
    <xf numFmtId="3" fontId="5" fillId="4" borderId="35" xfId="0" applyNumberFormat="1" applyFont="1" applyFill="1" applyBorder="1"/>
    <xf numFmtId="3" fontId="5" fillId="5" borderId="10" xfId="0" applyNumberFormat="1" applyFont="1" applyFill="1" applyBorder="1"/>
    <xf numFmtId="3" fontId="5" fillId="5" borderId="11" xfId="0" applyNumberFormat="1" applyFont="1" applyFill="1" applyBorder="1"/>
    <xf numFmtId="3" fontId="7" fillId="0" borderId="33" xfId="0" applyNumberFormat="1" applyFont="1" applyBorder="1" applyAlignment="1">
      <alignment horizontal="right"/>
    </xf>
    <xf numFmtId="3" fontId="5" fillId="4" borderId="33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7" fillId="0" borderId="0" xfId="0" applyNumberFormat="1" applyFont="1" applyBorder="1"/>
    <xf numFmtId="0" fontId="7" fillId="0" borderId="23" xfId="0" applyFont="1" applyBorder="1"/>
    <xf numFmtId="3" fontId="7" fillId="5" borderId="15" xfId="0" applyNumberFormat="1" applyFont="1" applyFill="1" applyBorder="1"/>
    <xf numFmtId="3" fontId="7" fillId="5" borderId="26" xfId="0" applyNumberFormat="1" applyFont="1" applyFill="1" applyBorder="1"/>
    <xf numFmtId="3" fontId="7" fillId="5" borderId="25" xfId="0" applyNumberFormat="1" applyFont="1" applyFill="1" applyBorder="1"/>
    <xf numFmtId="3" fontId="7" fillId="4" borderId="15" xfId="0" applyNumberFormat="1" applyFont="1" applyFill="1" applyBorder="1"/>
    <xf numFmtId="0" fontId="7" fillId="6" borderId="15" xfId="0" applyFont="1" applyFill="1" applyBorder="1"/>
    <xf numFmtId="0" fontId="7" fillId="0" borderId="0" xfId="0" applyFont="1"/>
    <xf numFmtId="0" fontId="4" fillId="0" borderId="15" xfId="1" applyFont="1" applyFill="1" applyBorder="1" applyAlignment="1">
      <alignment wrapText="1"/>
    </xf>
    <xf numFmtId="0" fontId="5" fillId="0" borderId="10" xfId="0" applyFont="1" applyFill="1" applyBorder="1"/>
    <xf numFmtId="0" fontId="5" fillId="0" borderId="27" xfId="0" applyFont="1" applyFill="1" applyBorder="1"/>
    <xf numFmtId="0" fontId="5" fillId="0" borderId="15" xfId="0" applyFont="1" applyFill="1" applyBorder="1"/>
    <xf numFmtId="3" fontId="5" fillId="0" borderId="27" xfId="0" applyNumberFormat="1" applyFont="1" applyFill="1" applyBorder="1"/>
    <xf numFmtId="3" fontId="5" fillId="0" borderId="15" xfId="0" applyNumberFormat="1" applyFont="1" applyFill="1" applyBorder="1"/>
    <xf numFmtId="3" fontId="5" fillId="0" borderId="10" xfId="0" applyNumberFormat="1" applyFont="1" applyFill="1" applyBorder="1"/>
    <xf numFmtId="3" fontId="5" fillId="0" borderId="11" xfId="0" applyNumberFormat="1" applyFont="1" applyFill="1" applyBorder="1"/>
    <xf numFmtId="3" fontId="7" fillId="0" borderId="15" xfId="0" applyNumberFormat="1" applyFont="1" applyFill="1" applyBorder="1"/>
    <xf numFmtId="0" fontId="4" fillId="0" borderId="26" xfId="1" applyFont="1" applyFill="1" applyBorder="1" applyAlignment="1">
      <alignment wrapText="1"/>
    </xf>
    <xf numFmtId="0" fontId="5" fillId="0" borderId="12" xfId="0" applyFont="1" applyFill="1" applyBorder="1"/>
    <xf numFmtId="0" fontId="5" fillId="0" borderId="28" xfId="0" applyFont="1" applyFill="1" applyBorder="1"/>
    <xf numFmtId="0" fontId="5" fillId="0" borderId="26" xfId="0" applyFont="1" applyFill="1" applyBorder="1"/>
    <xf numFmtId="3" fontId="5" fillId="0" borderId="28" xfId="0" applyNumberFormat="1" applyFont="1" applyFill="1" applyBorder="1"/>
    <xf numFmtId="3" fontId="5" fillId="0" borderId="26" xfId="0" applyNumberFormat="1" applyFont="1" applyFill="1" applyBorder="1"/>
    <xf numFmtId="3" fontId="5" fillId="0" borderId="12" xfId="0" applyNumberFormat="1" applyFont="1" applyFill="1" applyBorder="1"/>
    <xf numFmtId="3" fontId="5" fillId="0" borderId="14" xfId="0" applyNumberFormat="1" applyFont="1" applyFill="1" applyBorder="1"/>
    <xf numFmtId="3" fontId="7" fillId="0" borderId="26" xfId="0" applyNumberFormat="1" applyFont="1" applyFill="1" applyBorder="1"/>
    <xf numFmtId="0" fontId="4" fillId="0" borderId="25" xfId="1" applyFont="1" applyFill="1" applyBorder="1" applyAlignment="1">
      <alignment wrapText="1"/>
    </xf>
    <xf numFmtId="3" fontId="5" fillId="0" borderId="7" xfId="0" applyNumberFormat="1" applyFont="1" applyFill="1" applyBorder="1"/>
    <xf numFmtId="3" fontId="5" fillId="0" borderId="9" xfId="0" applyNumberFormat="1" applyFont="1" applyFill="1" applyBorder="1"/>
    <xf numFmtId="3" fontId="5" fillId="0" borderId="20" xfId="0" applyNumberFormat="1" applyFont="1" applyFill="1" applyBorder="1"/>
    <xf numFmtId="3" fontId="5" fillId="0" borderId="25" xfId="0" applyNumberFormat="1" applyFont="1" applyFill="1" applyBorder="1"/>
    <xf numFmtId="3" fontId="7" fillId="0" borderId="25" xfId="0" applyNumberFormat="1" applyFont="1" applyFill="1" applyBorder="1"/>
    <xf numFmtId="0" fontId="7" fillId="0" borderId="15" xfId="0" applyFont="1" applyFill="1" applyBorder="1"/>
    <xf numFmtId="0" fontId="5" fillId="0" borderId="13" xfId="0" applyFont="1" applyFill="1" applyBorder="1"/>
    <xf numFmtId="3" fontId="7" fillId="7" borderId="22" xfId="0" applyNumberFormat="1" applyFont="1" applyFill="1" applyBorder="1"/>
    <xf numFmtId="3" fontId="7" fillId="7" borderId="2" xfId="0" applyNumberFormat="1" applyFont="1" applyFill="1" applyBorder="1"/>
    <xf numFmtId="3" fontId="7" fillId="7" borderId="4" xfId="0" applyNumberFormat="1" applyFont="1" applyFill="1" applyBorder="1"/>
    <xf numFmtId="0" fontId="7" fillId="7" borderId="24" xfId="0" applyFont="1" applyFill="1" applyBorder="1"/>
    <xf numFmtId="0" fontId="7" fillId="7" borderId="3" xfId="0" applyFont="1" applyFill="1" applyBorder="1"/>
    <xf numFmtId="0" fontId="7" fillId="7" borderId="5" xfId="0" applyFont="1" applyFill="1" applyBorder="1"/>
    <xf numFmtId="0" fontId="8" fillId="0" borderId="36" xfId="0" applyFont="1" applyFill="1" applyBorder="1"/>
    <xf numFmtId="0" fontId="5" fillId="0" borderId="37" xfId="0" applyFont="1" applyFill="1" applyBorder="1"/>
    <xf numFmtId="0" fontId="5" fillId="0" borderId="37" xfId="0" applyFont="1" applyBorder="1"/>
    <xf numFmtId="0" fontId="5" fillId="0" borderId="38" xfId="0" applyFont="1" applyBorder="1"/>
    <xf numFmtId="0" fontId="6" fillId="0" borderId="39" xfId="0" applyNumberFormat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wrapText="1"/>
    </xf>
    <xf numFmtId="3" fontId="5" fillId="0" borderId="40" xfId="0" applyNumberFormat="1" applyFont="1" applyFill="1" applyBorder="1"/>
    <xf numFmtId="0" fontId="7" fillId="0" borderId="9" xfId="0" applyFont="1" applyBorder="1" applyAlignment="1">
      <alignment horizontal="right"/>
    </xf>
    <xf numFmtId="3" fontId="7" fillId="0" borderId="14" xfId="0" applyNumberFormat="1" applyFont="1" applyFill="1" applyBorder="1"/>
    <xf numFmtId="0" fontId="6" fillId="5" borderId="17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left" wrapText="1"/>
    </xf>
    <xf numFmtId="3" fontId="7" fillId="5" borderId="11" xfId="0" applyNumberFormat="1" applyFont="1" applyFill="1" applyBorder="1"/>
    <xf numFmtId="0" fontId="6" fillId="4" borderId="17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wrapText="1"/>
    </xf>
    <xf numFmtId="3" fontId="7" fillId="4" borderId="11" xfId="0" applyNumberFormat="1" applyFont="1" applyFill="1" applyBorder="1"/>
    <xf numFmtId="3" fontId="7" fillId="0" borderId="41" xfId="0" applyNumberFormat="1" applyFont="1" applyBorder="1"/>
    <xf numFmtId="4" fontId="6" fillId="0" borderId="40" xfId="0" applyNumberFormat="1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wrapText="1"/>
    </xf>
    <xf numFmtId="3" fontId="5" fillId="0" borderId="43" xfId="0" applyNumberFormat="1" applyFont="1" applyFill="1" applyBorder="1"/>
    <xf numFmtId="0" fontId="6" fillId="0" borderId="36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right"/>
    </xf>
    <xf numFmtId="3" fontId="7" fillId="0" borderId="40" xfId="0" applyNumberFormat="1" applyFont="1" applyBorder="1"/>
    <xf numFmtId="3" fontId="7" fillId="0" borderId="21" xfId="0" applyNumberFormat="1" applyFont="1" applyFill="1" applyBorder="1"/>
    <xf numFmtId="3" fontId="7" fillId="0" borderId="3" xfId="0" applyNumberFormat="1" applyFont="1" applyBorder="1"/>
    <xf numFmtId="3" fontId="7" fillId="0" borderId="44" xfId="0" applyNumberFormat="1" applyFont="1" applyFill="1" applyBorder="1"/>
    <xf numFmtId="3" fontId="7" fillId="0" borderId="38" xfId="0" applyNumberFormat="1" applyFont="1" applyBorder="1"/>
    <xf numFmtId="3" fontId="7" fillId="0" borderId="5" xfId="0" applyNumberFormat="1" applyFont="1" applyBorder="1"/>
    <xf numFmtId="3" fontId="5" fillId="4" borderId="16" xfId="0" applyNumberFormat="1" applyFont="1" applyFill="1" applyBorder="1"/>
    <xf numFmtId="3" fontId="7" fillId="4" borderId="21" xfId="0" applyNumberFormat="1" applyFont="1" applyFill="1" applyBorder="1"/>
    <xf numFmtId="0" fontId="6" fillId="4" borderId="10" xfId="0" applyNumberFormat="1" applyFont="1" applyFill="1" applyBorder="1" applyAlignment="1">
      <alignment horizontal="center" vertical="center"/>
    </xf>
    <xf numFmtId="0" fontId="6" fillId="4" borderId="45" xfId="0" applyNumberFormat="1" applyFont="1" applyFill="1" applyBorder="1" applyAlignment="1">
      <alignment horizontal="center" vertical="center"/>
    </xf>
    <xf numFmtId="0" fontId="6" fillId="4" borderId="16" xfId="0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wrapText="1"/>
    </xf>
    <xf numFmtId="0" fontId="5" fillId="4" borderId="16" xfId="0" applyFont="1" applyFill="1" applyBorder="1"/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mruColors>
      <color rgb="FFFFEB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93"/>
  <sheetViews>
    <sheetView workbookViewId="0">
      <selection activeCell="C1" sqref="C1"/>
    </sheetView>
  </sheetViews>
  <sheetFormatPr baseColWidth="10" defaultRowHeight="12.75"/>
  <cols>
    <col min="1" max="1" width="11.42578125" style="44"/>
    <col min="2" max="2" width="1.5703125" style="44" customWidth="1"/>
    <col min="3" max="3" width="4" style="2" customWidth="1"/>
    <col min="4" max="4" width="8.5703125" style="2" bestFit="1" customWidth="1"/>
    <col min="5" max="5" width="15.28515625" style="1" bestFit="1" customWidth="1"/>
    <col min="6" max="6" width="6.5703125" style="1" bestFit="1" customWidth="1"/>
    <col min="7" max="7" width="10.140625" style="1" bestFit="1" customWidth="1"/>
    <col min="8" max="8" width="6.5703125" style="1" bestFit="1" customWidth="1"/>
    <col min="9" max="9" width="10.140625" style="1" bestFit="1" customWidth="1"/>
    <col min="10" max="10" width="6.5703125" style="1" bestFit="1" customWidth="1"/>
    <col min="11" max="11" width="10.140625" style="1" bestFit="1" customWidth="1"/>
    <col min="12" max="12" width="6.5703125" style="1" bestFit="1" customWidth="1"/>
    <col min="13" max="13" width="10.140625" style="1" bestFit="1" customWidth="1"/>
    <col min="14" max="14" width="7.42578125" style="1" customWidth="1"/>
    <col min="15" max="15" width="10.140625" style="1" bestFit="1" customWidth="1"/>
    <col min="16" max="16" width="8" style="1" bestFit="1" customWidth="1"/>
    <col min="17" max="17" width="9.42578125" style="1" bestFit="1" customWidth="1"/>
    <col min="18" max="18" width="7.42578125" style="1" customWidth="1"/>
    <col min="19" max="19" width="11.42578125" style="1"/>
    <col min="20" max="20" width="7" style="132" customWidth="1"/>
    <col min="21" max="16384" width="11.42578125" style="1"/>
  </cols>
  <sheetData>
    <row r="1" spans="1:21" ht="18.75" thickBot="1">
      <c r="A1" s="45" t="s">
        <v>52</v>
      </c>
      <c r="C1" s="64" t="s">
        <v>250</v>
      </c>
      <c r="D1" s="65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126"/>
      <c r="U1" s="67"/>
    </row>
    <row r="2" spans="1:21" ht="13.5">
      <c r="A2" s="46" t="s">
        <v>53</v>
      </c>
      <c r="B2" s="47"/>
      <c r="C2" s="10" t="s">
        <v>26</v>
      </c>
      <c r="D2" s="11" t="s">
        <v>27</v>
      </c>
      <c r="E2" s="68" t="s">
        <v>28</v>
      </c>
      <c r="F2" s="87" t="s">
        <v>10</v>
      </c>
      <c r="G2" s="88" t="s">
        <v>11</v>
      </c>
      <c r="H2" s="74" t="s">
        <v>12</v>
      </c>
      <c r="I2" s="107" t="s">
        <v>13</v>
      </c>
      <c r="J2" s="87" t="s">
        <v>14</v>
      </c>
      <c r="K2" s="88" t="s">
        <v>15</v>
      </c>
      <c r="L2" s="74" t="s">
        <v>16</v>
      </c>
      <c r="M2" s="107" t="s">
        <v>17</v>
      </c>
      <c r="N2" s="87" t="s">
        <v>18</v>
      </c>
      <c r="O2" s="88" t="s">
        <v>19</v>
      </c>
      <c r="P2" s="74" t="s">
        <v>20</v>
      </c>
      <c r="Q2" s="13" t="s">
        <v>21</v>
      </c>
      <c r="R2" s="13" t="s">
        <v>22</v>
      </c>
      <c r="S2" s="13" t="s">
        <v>23</v>
      </c>
      <c r="T2" s="107" t="s">
        <v>251</v>
      </c>
      <c r="U2" s="14"/>
    </row>
    <row r="3" spans="1:21" ht="13.5">
      <c r="A3" s="45" t="s">
        <v>54</v>
      </c>
      <c r="B3" s="47"/>
      <c r="C3" s="15">
        <v>1</v>
      </c>
      <c r="D3" s="7" t="s">
        <v>34</v>
      </c>
      <c r="E3" s="69" t="s">
        <v>1</v>
      </c>
      <c r="F3" s="89"/>
      <c r="G3" s="16"/>
      <c r="H3" s="75"/>
      <c r="I3" s="108"/>
      <c r="J3" s="89"/>
      <c r="K3" s="16"/>
      <c r="L3" s="80">
        <v>36186</v>
      </c>
      <c r="M3" s="113">
        <v>963814110</v>
      </c>
      <c r="N3" s="120">
        <v>51265</v>
      </c>
      <c r="O3" s="121">
        <v>1384155000</v>
      </c>
      <c r="P3" s="80">
        <v>5988</v>
      </c>
      <c r="Q3" s="9">
        <v>161676000</v>
      </c>
      <c r="R3" s="9">
        <f t="shared" ref="R3:S5" si="0">F3+H3+J3+L3+N3+P3</f>
        <v>93439</v>
      </c>
      <c r="S3" s="9">
        <f t="shared" si="0"/>
        <v>2509645110</v>
      </c>
      <c r="T3" s="127">
        <f>S3/R3</f>
        <v>26858.646924731642</v>
      </c>
      <c r="U3" s="16" t="s">
        <v>24</v>
      </c>
    </row>
    <row r="4" spans="1:21" ht="13.5">
      <c r="A4" s="46" t="s">
        <v>55</v>
      </c>
      <c r="B4" s="47"/>
      <c r="C4" s="15">
        <f>C3+1</f>
        <v>2</v>
      </c>
      <c r="D4" s="7" t="s">
        <v>35</v>
      </c>
      <c r="E4" s="69" t="s">
        <v>2</v>
      </c>
      <c r="F4" s="89"/>
      <c r="G4" s="16"/>
      <c r="H4" s="75"/>
      <c r="I4" s="108"/>
      <c r="J4" s="89"/>
      <c r="K4" s="16"/>
      <c r="L4" s="80">
        <v>6149</v>
      </c>
      <c r="M4" s="113">
        <v>399937109</v>
      </c>
      <c r="N4" s="120">
        <v>8533</v>
      </c>
      <c r="O4" s="121">
        <v>563178000</v>
      </c>
      <c r="P4" s="80">
        <v>1788</v>
      </c>
      <c r="Q4" s="9">
        <v>118008000</v>
      </c>
      <c r="R4" s="9">
        <f t="shared" si="0"/>
        <v>16470</v>
      </c>
      <c r="S4" s="9">
        <f t="shared" si="0"/>
        <v>1081123109</v>
      </c>
      <c r="T4" s="127">
        <f>S4/R4</f>
        <v>65641.961687917428</v>
      </c>
      <c r="U4" s="16" t="s">
        <v>24</v>
      </c>
    </row>
    <row r="5" spans="1:21" ht="14.25" thickBot="1">
      <c r="A5" s="45" t="s">
        <v>56</v>
      </c>
      <c r="B5" s="47"/>
      <c r="C5" s="17">
        <f>C4+1</f>
        <v>3</v>
      </c>
      <c r="D5" s="18" t="s">
        <v>36</v>
      </c>
      <c r="E5" s="70" t="s">
        <v>3</v>
      </c>
      <c r="F5" s="90"/>
      <c r="G5" s="21"/>
      <c r="H5" s="76"/>
      <c r="I5" s="109"/>
      <c r="J5" s="90"/>
      <c r="K5" s="21"/>
      <c r="L5" s="83">
        <v>96697</v>
      </c>
      <c r="M5" s="116">
        <v>2192508097</v>
      </c>
      <c r="N5" s="99">
        <v>165548</v>
      </c>
      <c r="O5" s="100">
        <v>3834639309</v>
      </c>
      <c r="P5" s="83">
        <v>16525</v>
      </c>
      <c r="Q5" s="20">
        <v>406786361</v>
      </c>
      <c r="R5" s="20">
        <f t="shared" si="0"/>
        <v>278770</v>
      </c>
      <c r="S5" s="20">
        <f t="shared" si="0"/>
        <v>6433933767</v>
      </c>
      <c r="T5" s="128">
        <f>S5/R5</f>
        <v>23079.720798507729</v>
      </c>
      <c r="U5" s="21" t="s">
        <v>24</v>
      </c>
    </row>
    <row r="6" spans="1:21" ht="14.25" thickBot="1">
      <c r="A6" s="46" t="s">
        <v>57</v>
      </c>
      <c r="B6" s="47"/>
      <c r="C6" s="36"/>
      <c r="D6" s="3"/>
      <c r="E6" s="40" t="s">
        <v>47</v>
      </c>
      <c r="F6" s="91">
        <f t="shared" ref="F6:K6" si="1">SUM(F3:F5)</f>
        <v>0</v>
      </c>
      <c r="G6" s="92">
        <f t="shared" si="1"/>
        <v>0</v>
      </c>
      <c r="H6" s="77">
        <f t="shared" si="1"/>
        <v>0</v>
      </c>
      <c r="I6" s="110">
        <f t="shared" si="1"/>
        <v>0</v>
      </c>
      <c r="J6" s="91">
        <f t="shared" si="1"/>
        <v>0</v>
      </c>
      <c r="K6" s="92">
        <f t="shared" si="1"/>
        <v>0</v>
      </c>
      <c r="L6" s="77">
        <f>SUM(L3:L5)</f>
        <v>139032</v>
      </c>
      <c r="M6" s="110">
        <f t="shared" ref="M6:S6" si="2">SUM(M3:M5)</f>
        <v>3556259316</v>
      </c>
      <c r="N6" s="91">
        <f t="shared" si="2"/>
        <v>225346</v>
      </c>
      <c r="O6" s="92">
        <f t="shared" si="2"/>
        <v>5781972309</v>
      </c>
      <c r="P6" s="77">
        <f t="shared" si="2"/>
        <v>24301</v>
      </c>
      <c r="Q6" s="35">
        <f t="shared" si="2"/>
        <v>686470361</v>
      </c>
      <c r="R6" s="35">
        <f t="shared" si="2"/>
        <v>388679</v>
      </c>
      <c r="S6" s="35">
        <f t="shared" si="2"/>
        <v>10024701986</v>
      </c>
      <c r="T6" s="125"/>
      <c r="U6" s="4"/>
    </row>
    <row r="7" spans="1:21" ht="13.5">
      <c r="A7" s="45" t="s">
        <v>58</v>
      </c>
      <c r="B7" s="47"/>
      <c r="C7" s="27">
        <v>1</v>
      </c>
      <c r="D7" s="28" t="s">
        <v>32</v>
      </c>
      <c r="E7" s="71" t="s">
        <v>4</v>
      </c>
      <c r="F7" s="93">
        <v>22760</v>
      </c>
      <c r="G7" s="94">
        <v>1116827138</v>
      </c>
      <c r="H7" s="78">
        <v>23961</v>
      </c>
      <c r="I7" s="111">
        <v>1183241160</v>
      </c>
      <c r="J7" s="93">
        <v>21478</v>
      </c>
      <c r="K7" s="94">
        <v>843456882</v>
      </c>
      <c r="L7" s="78">
        <v>18595</v>
      </c>
      <c r="M7" s="111">
        <v>677351163</v>
      </c>
      <c r="N7" s="93">
        <v>16847</v>
      </c>
      <c r="O7" s="94">
        <v>649817025</v>
      </c>
      <c r="P7" s="78">
        <v>2837</v>
      </c>
      <c r="Q7" s="29">
        <v>115036401</v>
      </c>
      <c r="R7" s="29">
        <f>F7+H7+J7+L7+N7+P7</f>
        <v>106478</v>
      </c>
      <c r="S7" s="29">
        <f>G7+I7+K7+M7+O7+Q7</f>
        <v>4585729769</v>
      </c>
      <c r="T7" s="129">
        <f>S7/R7</f>
        <v>43067.392034035198</v>
      </c>
      <c r="U7" s="30" t="s">
        <v>24</v>
      </c>
    </row>
    <row r="8" spans="1:21" ht="13.5">
      <c r="A8" s="46" t="s">
        <v>59</v>
      </c>
      <c r="B8" s="47"/>
      <c r="C8" s="15">
        <f>C7+1</f>
        <v>2</v>
      </c>
      <c r="D8" s="22" t="s">
        <v>33</v>
      </c>
      <c r="E8" s="72" t="s">
        <v>4</v>
      </c>
      <c r="F8" s="95">
        <v>134448</v>
      </c>
      <c r="G8" s="96">
        <v>10584477984</v>
      </c>
      <c r="H8" s="79">
        <v>146265</v>
      </c>
      <c r="I8" s="112">
        <v>9047991094</v>
      </c>
      <c r="J8" s="95">
        <v>26936</v>
      </c>
      <c r="K8" s="96">
        <v>32242392</v>
      </c>
      <c r="L8" s="79">
        <v>18396</v>
      </c>
      <c r="M8" s="112">
        <v>19750108</v>
      </c>
      <c r="N8" s="97"/>
      <c r="O8" s="31"/>
      <c r="P8" s="81"/>
      <c r="Q8" s="24"/>
      <c r="R8" s="23">
        <f t="shared" ref="R8:S11" si="3">F8+H8+J8+L8+N8+P8</f>
        <v>326045</v>
      </c>
      <c r="S8" s="23">
        <f t="shared" si="3"/>
        <v>19684461578</v>
      </c>
      <c r="T8" s="130">
        <f>S8/R8</f>
        <v>60373.450223128712</v>
      </c>
      <c r="U8" s="31" t="s">
        <v>25</v>
      </c>
    </row>
    <row r="9" spans="1:21" ht="13.5">
      <c r="A9" s="45" t="s">
        <v>60</v>
      </c>
      <c r="B9" s="47"/>
      <c r="C9" s="15">
        <f>C8+1</f>
        <v>3</v>
      </c>
      <c r="D9" s="7" t="s">
        <v>29</v>
      </c>
      <c r="E9" s="69" t="s">
        <v>4</v>
      </c>
      <c r="F9" s="89"/>
      <c r="G9" s="16"/>
      <c r="H9" s="80">
        <v>1315</v>
      </c>
      <c r="I9" s="113">
        <v>150833130</v>
      </c>
      <c r="J9" s="120">
        <v>196226</v>
      </c>
      <c r="K9" s="121">
        <v>9478727875</v>
      </c>
      <c r="L9" s="80">
        <v>29232</v>
      </c>
      <c r="M9" s="113">
        <v>1146002321</v>
      </c>
      <c r="N9" s="89"/>
      <c r="O9" s="16"/>
      <c r="P9" s="75"/>
      <c r="Q9" s="8"/>
      <c r="R9" s="9">
        <f t="shared" si="3"/>
        <v>226773</v>
      </c>
      <c r="S9" s="9">
        <f t="shared" si="3"/>
        <v>10775563326</v>
      </c>
      <c r="T9" s="127">
        <f t="shared" ref="T9:T10" si="4">S9/R9</f>
        <v>47516.958923681392</v>
      </c>
      <c r="U9" s="16" t="s">
        <v>24</v>
      </c>
    </row>
    <row r="10" spans="1:21" ht="13.5">
      <c r="A10" s="46" t="s">
        <v>61</v>
      </c>
      <c r="B10" s="47"/>
      <c r="C10" s="15">
        <f t="shared" ref="C10:C22" si="5">C9+1</f>
        <v>4</v>
      </c>
      <c r="D10" s="7" t="s">
        <v>30</v>
      </c>
      <c r="E10" s="69" t="s">
        <v>4</v>
      </c>
      <c r="F10" s="89"/>
      <c r="G10" s="16"/>
      <c r="H10" s="75"/>
      <c r="I10" s="108"/>
      <c r="J10" s="89"/>
      <c r="K10" s="16"/>
      <c r="L10" s="80">
        <v>3452</v>
      </c>
      <c r="M10" s="113">
        <v>156975572</v>
      </c>
      <c r="N10" s="120">
        <v>68545</v>
      </c>
      <c r="O10" s="121">
        <v>3471692382</v>
      </c>
      <c r="P10" s="80">
        <v>36781</v>
      </c>
      <c r="Q10" s="9">
        <v>1706086589</v>
      </c>
      <c r="R10" s="9">
        <f t="shared" si="3"/>
        <v>108778</v>
      </c>
      <c r="S10" s="9">
        <f t="shared" si="3"/>
        <v>5334754543</v>
      </c>
      <c r="T10" s="127">
        <f t="shared" si="4"/>
        <v>49042.587131589105</v>
      </c>
      <c r="U10" s="16" t="s">
        <v>24</v>
      </c>
    </row>
    <row r="11" spans="1:21" ht="13.5">
      <c r="A11" s="45" t="s">
        <v>62</v>
      </c>
      <c r="B11" s="47"/>
      <c r="C11" s="15">
        <f t="shared" si="5"/>
        <v>5</v>
      </c>
      <c r="D11" s="22" t="s">
        <v>31</v>
      </c>
      <c r="E11" s="72" t="s">
        <v>4</v>
      </c>
      <c r="F11" s="97"/>
      <c r="G11" s="31"/>
      <c r="H11" s="81"/>
      <c r="I11" s="114"/>
      <c r="J11" s="97"/>
      <c r="K11" s="31"/>
      <c r="L11" s="79">
        <v>140642</v>
      </c>
      <c r="M11" s="112">
        <v>6059005636</v>
      </c>
      <c r="N11" s="95">
        <v>82957</v>
      </c>
      <c r="O11" s="96">
        <v>3587725465</v>
      </c>
      <c r="P11" s="81">
        <v>115</v>
      </c>
      <c r="Q11" s="23">
        <v>3795000</v>
      </c>
      <c r="R11" s="23">
        <f t="shared" si="3"/>
        <v>223714</v>
      </c>
      <c r="S11" s="23">
        <f t="shared" si="3"/>
        <v>9650526101</v>
      </c>
      <c r="T11" s="130">
        <f>S11/R11</f>
        <v>43137.783513772047</v>
      </c>
      <c r="U11" s="31" t="s">
        <v>25</v>
      </c>
    </row>
    <row r="12" spans="1:21" ht="13.5">
      <c r="A12" s="46" t="s">
        <v>63</v>
      </c>
      <c r="B12" s="47"/>
      <c r="C12" s="15">
        <f t="shared" si="5"/>
        <v>6</v>
      </c>
      <c r="D12" s="25"/>
      <c r="E12" s="73" t="s">
        <v>5</v>
      </c>
      <c r="F12" s="98"/>
      <c r="G12" s="32"/>
      <c r="H12" s="82"/>
      <c r="I12" s="115"/>
      <c r="J12" s="98"/>
      <c r="K12" s="32"/>
      <c r="L12" s="82"/>
      <c r="M12" s="115"/>
      <c r="N12" s="98"/>
      <c r="O12" s="32"/>
      <c r="P12" s="82"/>
      <c r="Q12" s="26"/>
      <c r="R12" s="26"/>
      <c r="S12" s="26"/>
      <c r="T12" s="131"/>
      <c r="U12" s="32" t="s">
        <v>37</v>
      </c>
    </row>
    <row r="13" spans="1:21" ht="13.5">
      <c r="A13" s="45" t="s">
        <v>64</v>
      </c>
      <c r="B13" s="47"/>
      <c r="C13" s="15">
        <f t="shared" si="5"/>
        <v>7</v>
      </c>
      <c r="D13" s="7" t="s">
        <v>38</v>
      </c>
      <c r="E13" s="69" t="s">
        <v>6</v>
      </c>
      <c r="F13" s="89"/>
      <c r="G13" s="16"/>
      <c r="H13" s="75">
        <v>979</v>
      </c>
      <c r="I13" s="113">
        <v>43538673</v>
      </c>
      <c r="J13" s="89">
        <v>853</v>
      </c>
      <c r="K13" s="121">
        <v>25615204</v>
      </c>
      <c r="L13" s="75"/>
      <c r="M13" s="108"/>
      <c r="N13" s="89"/>
      <c r="O13" s="16"/>
      <c r="P13" s="75"/>
      <c r="Q13" s="8"/>
      <c r="R13" s="9">
        <f t="shared" ref="R13:S22" si="6">F13+H13+J13+L13+N13+P13</f>
        <v>1832</v>
      </c>
      <c r="S13" s="9">
        <f t="shared" si="6"/>
        <v>69153877</v>
      </c>
      <c r="T13" s="127">
        <f t="shared" ref="T13:T17" si="7">S13/R13</f>
        <v>37747.74945414847</v>
      </c>
      <c r="U13" s="16" t="s">
        <v>24</v>
      </c>
    </row>
    <row r="14" spans="1:21" ht="13.5">
      <c r="A14" s="46" t="s">
        <v>65</v>
      </c>
      <c r="B14" s="47"/>
      <c r="C14" s="15">
        <f t="shared" si="5"/>
        <v>8</v>
      </c>
      <c r="D14" s="7" t="s">
        <v>39</v>
      </c>
      <c r="E14" s="69" t="s">
        <v>6</v>
      </c>
      <c r="F14" s="89"/>
      <c r="G14" s="16"/>
      <c r="H14" s="75">
        <v>905</v>
      </c>
      <c r="I14" s="113">
        <v>83378329</v>
      </c>
      <c r="J14" s="120">
        <v>21647</v>
      </c>
      <c r="K14" s="121">
        <v>347812993</v>
      </c>
      <c r="L14" s="80">
        <v>58602</v>
      </c>
      <c r="M14" s="113">
        <v>776707554</v>
      </c>
      <c r="N14" s="120">
        <v>90147</v>
      </c>
      <c r="O14" s="121">
        <v>1199781300</v>
      </c>
      <c r="P14" s="80">
        <v>22933</v>
      </c>
      <c r="Q14" s="9">
        <v>311272662</v>
      </c>
      <c r="R14" s="9">
        <f t="shared" si="6"/>
        <v>194234</v>
      </c>
      <c r="S14" s="9">
        <f t="shared" si="6"/>
        <v>2718952838</v>
      </c>
      <c r="T14" s="127">
        <f t="shared" si="7"/>
        <v>13998.336223318265</v>
      </c>
      <c r="U14" s="16" t="s">
        <v>24</v>
      </c>
    </row>
    <row r="15" spans="1:21" ht="13.5">
      <c r="A15" s="45" t="s">
        <v>66</v>
      </c>
      <c r="B15" s="47"/>
      <c r="C15" s="15">
        <f t="shared" si="5"/>
        <v>9</v>
      </c>
      <c r="D15" s="7" t="s">
        <v>40</v>
      </c>
      <c r="E15" s="69" t="s">
        <v>7</v>
      </c>
      <c r="F15" s="89"/>
      <c r="G15" s="16"/>
      <c r="H15" s="75"/>
      <c r="I15" s="108"/>
      <c r="J15" s="89"/>
      <c r="K15" s="16"/>
      <c r="L15" s="80">
        <v>36102</v>
      </c>
      <c r="M15" s="113">
        <v>3166801974</v>
      </c>
      <c r="N15" s="120">
        <v>43025</v>
      </c>
      <c r="O15" s="121">
        <v>3741474543</v>
      </c>
      <c r="P15" s="80">
        <v>9844</v>
      </c>
      <c r="Q15" s="9">
        <v>853690409</v>
      </c>
      <c r="R15" s="9">
        <f t="shared" si="6"/>
        <v>88971</v>
      </c>
      <c r="S15" s="9">
        <f t="shared" si="6"/>
        <v>7761966926</v>
      </c>
      <c r="T15" s="127">
        <f t="shared" si="7"/>
        <v>87241.538546267882</v>
      </c>
      <c r="U15" s="16" t="s">
        <v>24</v>
      </c>
    </row>
    <row r="16" spans="1:21" ht="13.5">
      <c r="A16" s="46" t="s">
        <v>67</v>
      </c>
      <c r="B16" s="47"/>
      <c r="C16" s="15">
        <f t="shared" si="5"/>
        <v>10</v>
      </c>
      <c r="D16" s="22" t="s">
        <v>41</v>
      </c>
      <c r="E16" s="72" t="s">
        <v>7</v>
      </c>
      <c r="F16" s="95">
        <v>6073</v>
      </c>
      <c r="G16" s="96">
        <v>444325462</v>
      </c>
      <c r="H16" s="79">
        <v>4561</v>
      </c>
      <c r="I16" s="112">
        <v>345817434</v>
      </c>
      <c r="J16" s="95">
        <v>10190</v>
      </c>
      <c r="K16" s="96">
        <v>651808550</v>
      </c>
      <c r="L16" s="79">
        <v>6324</v>
      </c>
      <c r="M16" s="112">
        <v>412530784</v>
      </c>
      <c r="N16" s="95">
        <v>2326</v>
      </c>
      <c r="O16" s="96">
        <v>153832677</v>
      </c>
      <c r="P16" s="81">
        <v>219</v>
      </c>
      <c r="Q16" s="23">
        <v>17215151</v>
      </c>
      <c r="R16" s="23">
        <f t="shared" si="6"/>
        <v>29693</v>
      </c>
      <c r="S16" s="23">
        <f t="shared" si="6"/>
        <v>2025530058</v>
      </c>
      <c r="T16" s="130">
        <f t="shared" si="7"/>
        <v>68215.743037079446</v>
      </c>
      <c r="U16" s="31" t="s">
        <v>25</v>
      </c>
    </row>
    <row r="17" spans="1:21" ht="13.5">
      <c r="A17" s="45" t="s">
        <v>68</v>
      </c>
      <c r="B17" s="47"/>
      <c r="C17" s="15">
        <f t="shared" si="5"/>
        <v>11</v>
      </c>
      <c r="D17" s="22" t="s">
        <v>42</v>
      </c>
      <c r="E17" s="72" t="s">
        <v>7</v>
      </c>
      <c r="F17" s="95">
        <v>29427</v>
      </c>
      <c r="G17" s="96">
        <v>3309031743</v>
      </c>
      <c r="H17" s="79">
        <v>36167</v>
      </c>
      <c r="I17" s="112">
        <v>3625750965</v>
      </c>
      <c r="J17" s="95">
        <v>49449</v>
      </c>
      <c r="K17" s="96">
        <v>3730883113</v>
      </c>
      <c r="L17" s="79">
        <v>17184</v>
      </c>
      <c r="M17" s="112">
        <v>870302832</v>
      </c>
      <c r="N17" s="97"/>
      <c r="O17" s="31"/>
      <c r="P17" s="81"/>
      <c r="Q17" s="24"/>
      <c r="R17" s="23">
        <f t="shared" si="6"/>
        <v>132227</v>
      </c>
      <c r="S17" s="23">
        <f t="shared" si="6"/>
        <v>11535968653</v>
      </c>
      <c r="T17" s="130">
        <f t="shared" si="7"/>
        <v>87243.669243044162</v>
      </c>
      <c r="U17" s="31" t="s">
        <v>25</v>
      </c>
    </row>
    <row r="18" spans="1:21" ht="13.5">
      <c r="A18" s="46" t="s">
        <v>69</v>
      </c>
      <c r="B18" s="47"/>
      <c r="C18" s="15">
        <f t="shared" si="5"/>
        <v>12</v>
      </c>
      <c r="D18" s="7" t="s">
        <v>43</v>
      </c>
      <c r="E18" s="69" t="s">
        <v>8</v>
      </c>
      <c r="F18" s="89"/>
      <c r="G18" s="16"/>
      <c r="H18" s="75"/>
      <c r="I18" s="108"/>
      <c r="J18" s="120">
        <v>1676</v>
      </c>
      <c r="K18" s="121">
        <v>44763051</v>
      </c>
      <c r="L18" s="80">
        <v>21516</v>
      </c>
      <c r="M18" s="113">
        <v>579176628</v>
      </c>
      <c r="N18" s="120">
        <v>44659</v>
      </c>
      <c r="O18" s="121">
        <v>1207787292</v>
      </c>
      <c r="P18" s="80">
        <v>12891</v>
      </c>
      <c r="Q18" s="9">
        <v>343976307</v>
      </c>
      <c r="R18" s="9">
        <f t="shared" si="6"/>
        <v>80742</v>
      </c>
      <c r="S18" s="9">
        <f t="shared" si="6"/>
        <v>2175703278</v>
      </c>
      <c r="T18" s="127">
        <f t="shared" ref="T18:T20" si="8">S18/R18</f>
        <v>26946.363453964481</v>
      </c>
      <c r="U18" s="16" t="s">
        <v>24</v>
      </c>
    </row>
    <row r="19" spans="1:21" ht="13.5">
      <c r="A19" s="45" t="s">
        <v>70</v>
      </c>
      <c r="B19" s="47"/>
      <c r="C19" s="15">
        <f t="shared" si="5"/>
        <v>13</v>
      </c>
      <c r="D19" s="7" t="s">
        <v>44</v>
      </c>
      <c r="E19" s="69" t="s">
        <v>9</v>
      </c>
      <c r="F19" s="89"/>
      <c r="G19" s="16"/>
      <c r="H19" s="75"/>
      <c r="I19" s="108"/>
      <c r="J19" s="89"/>
      <c r="K19" s="16"/>
      <c r="L19" s="80">
        <v>320194</v>
      </c>
      <c r="M19" s="113">
        <v>9544429624</v>
      </c>
      <c r="N19" s="120">
        <v>383926</v>
      </c>
      <c r="O19" s="121">
        <v>11429688901</v>
      </c>
      <c r="P19" s="80">
        <v>79629</v>
      </c>
      <c r="Q19" s="9">
        <v>2414038056</v>
      </c>
      <c r="R19" s="9">
        <f t="shared" si="6"/>
        <v>783749</v>
      </c>
      <c r="S19" s="9">
        <f t="shared" si="6"/>
        <v>23388156581</v>
      </c>
      <c r="T19" s="127">
        <f t="shared" si="8"/>
        <v>29841.386184862757</v>
      </c>
      <c r="U19" s="16" t="s">
        <v>24</v>
      </c>
    </row>
    <row r="20" spans="1:21" ht="13.5">
      <c r="A20" s="46" t="s">
        <v>71</v>
      </c>
      <c r="B20" s="47"/>
      <c r="C20" s="15">
        <f t="shared" si="5"/>
        <v>14</v>
      </c>
      <c r="D20" s="7" t="s">
        <v>0</v>
      </c>
      <c r="E20" s="69" t="s">
        <v>9</v>
      </c>
      <c r="F20" s="89"/>
      <c r="G20" s="16"/>
      <c r="H20" s="75"/>
      <c r="I20" s="108"/>
      <c r="J20" s="120">
        <v>84236</v>
      </c>
      <c r="K20" s="121">
        <v>1526099010</v>
      </c>
      <c r="L20" s="80">
        <v>102311</v>
      </c>
      <c r="M20" s="113">
        <v>1172724896</v>
      </c>
      <c r="N20" s="120">
        <v>75667</v>
      </c>
      <c r="O20" s="121">
        <v>1469269547</v>
      </c>
      <c r="P20" s="80">
        <v>15199</v>
      </c>
      <c r="Q20" s="9">
        <v>308321484</v>
      </c>
      <c r="R20" s="9">
        <f t="shared" si="6"/>
        <v>277413</v>
      </c>
      <c r="S20" s="9">
        <f t="shared" si="6"/>
        <v>4476414937</v>
      </c>
      <c r="T20" s="127">
        <f t="shared" si="8"/>
        <v>16136.283941271678</v>
      </c>
      <c r="U20" s="16" t="s">
        <v>24</v>
      </c>
    </row>
    <row r="21" spans="1:21" ht="13.5">
      <c r="A21" s="45" t="s">
        <v>72</v>
      </c>
      <c r="B21" s="47"/>
      <c r="C21" s="15">
        <f t="shared" si="5"/>
        <v>15</v>
      </c>
      <c r="D21" s="22" t="s">
        <v>45</v>
      </c>
      <c r="E21" s="72" t="s">
        <v>9</v>
      </c>
      <c r="F21" s="95">
        <v>80258</v>
      </c>
      <c r="G21" s="96">
        <v>3067310558</v>
      </c>
      <c r="H21" s="79">
        <v>89849</v>
      </c>
      <c r="I21" s="112">
        <v>2894585316</v>
      </c>
      <c r="J21" s="95">
        <v>55253</v>
      </c>
      <c r="K21" s="96">
        <v>1264816755</v>
      </c>
      <c r="L21" s="81">
        <v>826</v>
      </c>
      <c r="M21" s="112">
        <v>787304</v>
      </c>
      <c r="N21" s="97"/>
      <c r="O21" s="31"/>
      <c r="P21" s="81"/>
      <c r="Q21" s="24"/>
      <c r="R21" s="23">
        <f t="shared" si="6"/>
        <v>226186</v>
      </c>
      <c r="S21" s="23">
        <f t="shared" si="6"/>
        <v>7227499933</v>
      </c>
      <c r="T21" s="130">
        <f>S21/R21</f>
        <v>31953.789947211586</v>
      </c>
      <c r="U21" s="31" t="s">
        <v>25</v>
      </c>
    </row>
    <row r="22" spans="1:21" ht="14.25" thickBot="1">
      <c r="A22" s="46" t="s">
        <v>73</v>
      </c>
      <c r="B22" s="47"/>
      <c r="C22" s="17">
        <f t="shared" si="5"/>
        <v>16</v>
      </c>
      <c r="D22" s="18" t="s">
        <v>46</v>
      </c>
      <c r="E22" s="70" t="s">
        <v>9</v>
      </c>
      <c r="F22" s="99">
        <v>266294</v>
      </c>
      <c r="G22" s="100">
        <v>11665757425</v>
      </c>
      <c r="H22" s="83">
        <v>307582</v>
      </c>
      <c r="I22" s="116">
        <v>11850361944</v>
      </c>
      <c r="J22" s="99">
        <v>420258</v>
      </c>
      <c r="K22" s="100">
        <v>13298243207</v>
      </c>
      <c r="L22" s="83">
        <v>81154</v>
      </c>
      <c r="M22" s="116">
        <v>2105821242</v>
      </c>
      <c r="N22" s="90">
        <v>10</v>
      </c>
      <c r="O22" s="100">
        <v>392000</v>
      </c>
      <c r="P22" s="76"/>
      <c r="Q22" s="19"/>
      <c r="R22" s="20">
        <f t="shared" si="6"/>
        <v>1075298</v>
      </c>
      <c r="S22" s="20">
        <f t="shared" si="6"/>
        <v>38920575818</v>
      </c>
      <c r="T22" s="128">
        <f>S22/R22</f>
        <v>36195.153174282852</v>
      </c>
      <c r="U22" s="21" t="s">
        <v>24</v>
      </c>
    </row>
    <row r="23" spans="1:21" ht="13.5">
      <c r="A23" s="45" t="s">
        <v>74</v>
      </c>
      <c r="B23" s="47"/>
      <c r="C23" s="36">
        <v>3</v>
      </c>
      <c r="D23" s="3"/>
      <c r="E23" s="40" t="s">
        <v>48</v>
      </c>
      <c r="F23" s="101">
        <f t="shared" ref="F23:K23" si="9">SUM(F7:F22)</f>
        <v>539260</v>
      </c>
      <c r="G23" s="102">
        <f t="shared" si="9"/>
        <v>30187730310</v>
      </c>
      <c r="H23" s="84">
        <f t="shared" si="9"/>
        <v>611584</v>
      </c>
      <c r="I23" s="117">
        <f t="shared" si="9"/>
        <v>29225498045</v>
      </c>
      <c r="J23" s="101">
        <f t="shared" si="9"/>
        <v>888202</v>
      </c>
      <c r="K23" s="122">
        <f t="shared" si="9"/>
        <v>31244469032</v>
      </c>
      <c r="L23" s="84">
        <f>SUM(L7:L22)</f>
        <v>854530</v>
      </c>
      <c r="M23" s="117">
        <f t="shared" ref="M23:S23" si="10">SUM(M7:M22)</f>
        <v>26688367638</v>
      </c>
      <c r="N23" s="101">
        <f t="shared" si="10"/>
        <v>808109</v>
      </c>
      <c r="O23" s="102">
        <f t="shared" si="10"/>
        <v>26911461132</v>
      </c>
      <c r="P23" s="84">
        <f t="shared" si="10"/>
        <v>180448</v>
      </c>
      <c r="Q23" s="34">
        <f t="shared" si="10"/>
        <v>6073432059</v>
      </c>
      <c r="R23" s="34">
        <f t="shared" si="10"/>
        <v>3882133</v>
      </c>
      <c r="S23" s="117">
        <f t="shared" si="10"/>
        <v>150330958216</v>
      </c>
      <c r="T23" s="159"/>
      <c r="U23" s="162" t="s">
        <v>253</v>
      </c>
    </row>
    <row r="24" spans="1:21" ht="14.25" thickBot="1">
      <c r="A24" s="46" t="s">
        <v>75</v>
      </c>
      <c r="B24" s="47"/>
      <c r="C24" s="37">
        <v>18</v>
      </c>
      <c r="D24" s="38"/>
      <c r="E24" s="41" t="s">
        <v>49</v>
      </c>
      <c r="F24" s="103">
        <f t="shared" ref="F24:K24" si="11">F23+F6</f>
        <v>539260</v>
      </c>
      <c r="G24" s="104">
        <f t="shared" si="11"/>
        <v>30187730310</v>
      </c>
      <c r="H24" s="85">
        <f t="shared" si="11"/>
        <v>611584</v>
      </c>
      <c r="I24" s="118">
        <f t="shared" si="11"/>
        <v>29225498045</v>
      </c>
      <c r="J24" s="103">
        <f t="shared" si="11"/>
        <v>888202</v>
      </c>
      <c r="K24" s="104">
        <f t="shared" si="11"/>
        <v>31244469032</v>
      </c>
      <c r="L24" s="85">
        <f>L23+L6</f>
        <v>993562</v>
      </c>
      <c r="M24" s="118">
        <f t="shared" ref="M24:S24" si="12">M23+M6</f>
        <v>30244626954</v>
      </c>
      <c r="N24" s="103">
        <f t="shared" si="12"/>
        <v>1033455</v>
      </c>
      <c r="O24" s="104">
        <f t="shared" si="12"/>
        <v>32693433441</v>
      </c>
      <c r="P24" s="85">
        <f t="shared" si="12"/>
        <v>204749</v>
      </c>
      <c r="Q24" s="39">
        <f t="shared" si="12"/>
        <v>6759902420</v>
      </c>
      <c r="R24" s="39">
        <f t="shared" si="12"/>
        <v>4270812</v>
      </c>
      <c r="S24" s="118">
        <f t="shared" si="12"/>
        <v>160355660202</v>
      </c>
      <c r="T24" s="160">
        <v>84</v>
      </c>
      <c r="U24" s="163" t="s">
        <v>254</v>
      </c>
    </row>
    <row r="25" spans="1:21" ht="13.5">
      <c r="A25" s="45" t="s">
        <v>76</v>
      </c>
      <c r="B25" s="47"/>
      <c r="C25" s="36">
        <v>5</v>
      </c>
      <c r="D25" s="3"/>
      <c r="E25" s="40" t="s">
        <v>50</v>
      </c>
      <c r="F25" s="105">
        <f t="shared" ref="F25:K25" si="13">F21+F17+F16+F11+F8</f>
        <v>250206</v>
      </c>
      <c r="G25" s="106">
        <f t="shared" si="13"/>
        <v>17405145747</v>
      </c>
      <c r="H25" s="86">
        <f t="shared" si="13"/>
        <v>276842</v>
      </c>
      <c r="I25" s="119">
        <f t="shared" si="13"/>
        <v>15914144809</v>
      </c>
      <c r="J25" s="105">
        <f t="shared" si="13"/>
        <v>141828</v>
      </c>
      <c r="K25" s="123">
        <f t="shared" si="13"/>
        <v>5679750810</v>
      </c>
      <c r="L25" s="86">
        <f>L21+L17+L16+L11+L8</f>
        <v>183372</v>
      </c>
      <c r="M25" s="119">
        <f t="shared" ref="M25:S25" si="14">M21+M17+M16+M11+M8</f>
        <v>7362376664</v>
      </c>
      <c r="N25" s="105">
        <f t="shared" si="14"/>
        <v>85283</v>
      </c>
      <c r="O25" s="106">
        <f t="shared" si="14"/>
        <v>3741558142</v>
      </c>
      <c r="P25" s="86">
        <f t="shared" si="14"/>
        <v>334</v>
      </c>
      <c r="Q25" s="42">
        <f t="shared" si="14"/>
        <v>21010151</v>
      </c>
      <c r="R25" s="42">
        <f t="shared" si="14"/>
        <v>937865</v>
      </c>
      <c r="S25" s="119">
        <f t="shared" si="14"/>
        <v>50123986323</v>
      </c>
      <c r="T25" s="160">
        <v>18</v>
      </c>
      <c r="U25" s="163" t="s">
        <v>255</v>
      </c>
    </row>
    <row r="26" spans="1:21" ht="14.25" thickBot="1">
      <c r="A26" s="46" t="s">
        <v>77</v>
      </c>
      <c r="B26" s="47"/>
      <c r="C26" s="37">
        <f>18-C25</f>
        <v>13</v>
      </c>
      <c r="D26" s="38"/>
      <c r="E26" s="41" t="s">
        <v>51</v>
      </c>
      <c r="F26" s="99">
        <f t="shared" ref="F26:K26" si="15">F24-F25</f>
        <v>289054</v>
      </c>
      <c r="G26" s="100">
        <f t="shared" si="15"/>
        <v>12782584563</v>
      </c>
      <c r="H26" s="83">
        <f t="shared" si="15"/>
        <v>334742</v>
      </c>
      <c r="I26" s="116">
        <f t="shared" si="15"/>
        <v>13311353236</v>
      </c>
      <c r="J26" s="99">
        <f t="shared" si="15"/>
        <v>746374</v>
      </c>
      <c r="K26" s="124">
        <f t="shared" si="15"/>
        <v>25564718222</v>
      </c>
      <c r="L26" s="83">
        <f>L24-L25</f>
        <v>810190</v>
      </c>
      <c r="M26" s="116">
        <f t="shared" ref="M26:S26" si="16">M24-M25</f>
        <v>22882250290</v>
      </c>
      <c r="N26" s="99">
        <f t="shared" si="16"/>
        <v>948172</v>
      </c>
      <c r="O26" s="100">
        <f t="shared" si="16"/>
        <v>28951875299</v>
      </c>
      <c r="P26" s="83">
        <f t="shared" si="16"/>
        <v>204415</v>
      </c>
      <c r="Q26" s="20">
        <f t="shared" si="16"/>
        <v>6738892269</v>
      </c>
      <c r="R26" s="20">
        <f t="shared" si="16"/>
        <v>3332947</v>
      </c>
      <c r="S26" s="116">
        <f t="shared" si="16"/>
        <v>110231673879</v>
      </c>
      <c r="T26" s="161">
        <v>13</v>
      </c>
      <c r="U26" s="164" t="s">
        <v>256</v>
      </c>
    </row>
    <row r="27" spans="1:21" ht="13.5">
      <c r="A27" s="45" t="s">
        <v>78</v>
      </c>
      <c r="B27" s="47"/>
      <c r="C27" s="3"/>
      <c r="D27" s="3"/>
      <c r="E27" s="3"/>
    </row>
    <row r="28" spans="1:21" ht="14.25" thickBot="1">
      <c r="A28" s="46" t="s">
        <v>79</v>
      </c>
      <c r="B28" s="47"/>
      <c r="C28" s="3"/>
      <c r="D28" s="3"/>
      <c r="E28" s="3"/>
    </row>
    <row r="29" spans="1:21" ht="18.75" thickBot="1">
      <c r="A29" s="45" t="s">
        <v>80</v>
      </c>
      <c r="B29" s="47"/>
      <c r="C29" s="64" t="s">
        <v>252</v>
      </c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126"/>
      <c r="U29" s="67"/>
    </row>
    <row r="30" spans="1:21" ht="13.5">
      <c r="A30" s="46" t="s">
        <v>81</v>
      </c>
      <c r="B30" s="47"/>
      <c r="C30" s="10" t="s">
        <v>26</v>
      </c>
      <c r="D30" s="11" t="s">
        <v>27</v>
      </c>
      <c r="E30" s="68" t="s">
        <v>28</v>
      </c>
      <c r="F30" s="87" t="s">
        <v>10</v>
      </c>
      <c r="G30" s="88" t="s">
        <v>11</v>
      </c>
      <c r="H30" s="74" t="s">
        <v>12</v>
      </c>
      <c r="I30" s="107" t="s">
        <v>13</v>
      </c>
      <c r="J30" s="87" t="s">
        <v>14</v>
      </c>
      <c r="K30" s="88" t="s">
        <v>15</v>
      </c>
      <c r="L30" s="74" t="s">
        <v>16</v>
      </c>
      <c r="M30" s="107" t="s">
        <v>17</v>
      </c>
      <c r="N30" s="87" t="s">
        <v>18</v>
      </c>
      <c r="O30" s="88" t="s">
        <v>19</v>
      </c>
      <c r="P30" s="74" t="s">
        <v>20</v>
      </c>
      <c r="Q30" s="13" t="s">
        <v>21</v>
      </c>
      <c r="R30" s="13" t="s">
        <v>22</v>
      </c>
      <c r="S30" s="13" t="s">
        <v>23</v>
      </c>
      <c r="T30" s="107" t="s">
        <v>251</v>
      </c>
      <c r="U30" s="14"/>
    </row>
    <row r="31" spans="1:21" ht="13.5">
      <c r="A31" s="45" t="s">
        <v>82</v>
      </c>
      <c r="B31" s="47"/>
      <c r="C31" s="15">
        <v>1</v>
      </c>
      <c r="D31" s="6"/>
      <c r="E31" s="133"/>
      <c r="F31" s="134"/>
      <c r="G31" s="50"/>
      <c r="H31" s="135"/>
      <c r="I31" s="136"/>
      <c r="J31" s="134"/>
      <c r="K31" s="50"/>
      <c r="L31" s="137"/>
      <c r="M31" s="138"/>
      <c r="N31" s="139"/>
      <c r="O31" s="140"/>
      <c r="P31" s="137"/>
      <c r="Q31" s="49"/>
      <c r="R31" s="49"/>
      <c r="S31" s="49"/>
      <c r="T31" s="141"/>
      <c r="U31" s="50"/>
    </row>
    <row r="32" spans="1:21" ht="13.5">
      <c r="A32" s="46" t="s">
        <v>83</v>
      </c>
      <c r="B32" s="47"/>
      <c r="C32" s="15">
        <f>C31+1</f>
        <v>2</v>
      </c>
      <c r="D32" s="6"/>
      <c r="E32" s="133"/>
      <c r="F32" s="134"/>
      <c r="G32" s="50"/>
      <c r="H32" s="135"/>
      <c r="I32" s="136"/>
      <c r="J32" s="134"/>
      <c r="K32" s="50"/>
      <c r="L32" s="137"/>
      <c r="M32" s="138"/>
      <c r="N32" s="139"/>
      <c r="O32" s="140"/>
      <c r="P32" s="137"/>
      <c r="Q32" s="49"/>
      <c r="R32" s="49"/>
      <c r="S32" s="49"/>
      <c r="T32" s="141"/>
      <c r="U32" s="50"/>
    </row>
    <row r="33" spans="1:21" ht="14.25" thickBot="1">
      <c r="A33" s="45" t="s">
        <v>84</v>
      </c>
      <c r="B33" s="47"/>
      <c r="C33" s="17">
        <f>C32+1</f>
        <v>3</v>
      </c>
      <c r="D33" s="51"/>
      <c r="E33" s="142"/>
      <c r="F33" s="143"/>
      <c r="G33" s="54"/>
      <c r="H33" s="144"/>
      <c r="I33" s="145"/>
      <c r="J33" s="143"/>
      <c r="K33" s="54"/>
      <c r="L33" s="146"/>
      <c r="M33" s="147"/>
      <c r="N33" s="148"/>
      <c r="O33" s="149"/>
      <c r="P33" s="146"/>
      <c r="Q33" s="53"/>
      <c r="R33" s="53"/>
      <c r="S33" s="53"/>
      <c r="T33" s="150"/>
      <c r="U33" s="54"/>
    </row>
    <row r="34" spans="1:21" ht="14.25" thickBot="1">
      <c r="A34" s="46" t="s">
        <v>85</v>
      </c>
      <c r="B34" s="47"/>
      <c r="C34" s="36"/>
      <c r="D34" s="3"/>
      <c r="E34" s="40" t="s">
        <v>47</v>
      </c>
      <c r="F34" s="91">
        <f t="shared" ref="F34" si="17">SUM(F31:F33)</f>
        <v>0</v>
      </c>
      <c r="G34" s="92">
        <f t="shared" ref="G34" si="18">SUM(G31:G33)</f>
        <v>0</v>
      </c>
      <c r="H34" s="77">
        <f t="shared" ref="H34" si="19">SUM(H31:H33)</f>
        <v>0</v>
      </c>
      <c r="I34" s="110">
        <f t="shared" ref="I34" si="20">SUM(I31:I33)</f>
        <v>0</v>
      </c>
      <c r="J34" s="91">
        <f t="shared" ref="J34" si="21">SUM(J31:J33)</f>
        <v>0</v>
      </c>
      <c r="K34" s="92">
        <f t="shared" ref="K34" si="22">SUM(K31:K33)</f>
        <v>0</v>
      </c>
      <c r="L34" s="77">
        <f>SUM(L31:L33)</f>
        <v>0</v>
      </c>
      <c r="M34" s="110">
        <f t="shared" ref="M34:S34" si="23">SUM(M31:M33)</f>
        <v>0</v>
      </c>
      <c r="N34" s="91">
        <f t="shared" si="23"/>
        <v>0</v>
      </c>
      <c r="O34" s="92">
        <f t="shared" si="23"/>
        <v>0</v>
      </c>
      <c r="P34" s="77">
        <f t="shared" si="23"/>
        <v>0</v>
      </c>
      <c r="Q34" s="35">
        <f t="shared" si="23"/>
        <v>0</v>
      </c>
      <c r="R34" s="35">
        <f t="shared" si="23"/>
        <v>0</v>
      </c>
      <c r="S34" s="35">
        <f t="shared" si="23"/>
        <v>0</v>
      </c>
      <c r="T34" s="125"/>
      <c r="U34" s="4"/>
    </row>
    <row r="35" spans="1:21" ht="13.5">
      <c r="A35" s="45" t="s">
        <v>86</v>
      </c>
      <c r="B35" s="47"/>
      <c r="C35" s="27">
        <v>1</v>
      </c>
      <c r="D35" s="58"/>
      <c r="E35" s="151"/>
      <c r="F35" s="152"/>
      <c r="G35" s="153"/>
      <c r="H35" s="154"/>
      <c r="I35" s="155"/>
      <c r="J35" s="152"/>
      <c r="K35" s="153"/>
      <c r="L35" s="154"/>
      <c r="M35" s="155"/>
      <c r="N35" s="152"/>
      <c r="O35" s="153"/>
      <c r="P35" s="154"/>
      <c r="Q35" s="59"/>
      <c r="R35" s="59"/>
      <c r="S35" s="59"/>
      <c r="T35" s="156"/>
      <c r="U35" s="60"/>
    </row>
    <row r="36" spans="1:21" ht="13.5">
      <c r="A36" s="46" t="s">
        <v>87</v>
      </c>
      <c r="B36" s="47"/>
      <c r="C36" s="15">
        <f>C35+1</f>
        <v>2</v>
      </c>
      <c r="D36" s="6"/>
      <c r="E36" s="133"/>
      <c r="F36" s="139"/>
      <c r="G36" s="140"/>
      <c r="H36" s="137"/>
      <c r="I36" s="138"/>
      <c r="J36" s="139"/>
      <c r="K36" s="140"/>
      <c r="L36" s="137"/>
      <c r="M36" s="138"/>
      <c r="N36" s="134"/>
      <c r="O36" s="50"/>
      <c r="P36" s="135"/>
      <c r="Q36" s="48"/>
      <c r="R36" s="49"/>
      <c r="S36" s="49"/>
      <c r="T36" s="141"/>
      <c r="U36" s="50"/>
    </row>
    <row r="37" spans="1:21" ht="13.5">
      <c r="A37" s="45" t="s">
        <v>88</v>
      </c>
      <c r="B37" s="47"/>
      <c r="C37" s="15">
        <f>C36+1</f>
        <v>3</v>
      </c>
      <c r="D37" s="6"/>
      <c r="E37" s="133"/>
      <c r="F37" s="134"/>
      <c r="G37" s="50"/>
      <c r="H37" s="137"/>
      <c r="I37" s="138"/>
      <c r="J37" s="139"/>
      <c r="K37" s="140"/>
      <c r="L37" s="137"/>
      <c r="M37" s="138"/>
      <c r="N37" s="134"/>
      <c r="O37" s="50"/>
      <c r="P37" s="135"/>
      <c r="Q37" s="48"/>
      <c r="R37" s="49"/>
      <c r="S37" s="49"/>
      <c r="T37" s="141"/>
      <c r="U37" s="50"/>
    </row>
    <row r="38" spans="1:21" ht="13.5">
      <c r="A38" s="46" t="s">
        <v>89</v>
      </c>
      <c r="B38" s="47"/>
      <c r="C38" s="15">
        <f t="shared" ref="C38:C50" si="24">C37+1</f>
        <v>4</v>
      </c>
      <c r="D38" s="6"/>
      <c r="E38" s="133"/>
      <c r="F38" s="134"/>
      <c r="G38" s="50"/>
      <c r="H38" s="135"/>
      <c r="I38" s="136"/>
      <c r="J38" s="134"/>
      <c r="K38" s="50"/>
      <c r="L38" s="137"/>
      <c r="M38" s="138"/>
      <c r="N38" s="139"/>
      <c r="O38" s="140"/>
      <c r="P38" s="137"/>
      <c r="Q38" s="49"/>
      <c r="R38" s="49"/>
      <c r="S38" s="49"/>
      <c r="T38" s="141"/>
      <c r="U38" s="50"/>
    </row>
    <row r="39" spans="1:21" ht="13.5">
      <c r="A39" s="45" t="s">
        <v>90</v>
      </c>
      <c r="B39" s="47"/>
      <c r="C39" s="15">
        <f t="shared" si="24"/>
        <v>5</v>
      </c>
      <c r="D39" s="6"/>
      <c r="E39" s="133"/>
      <c r="F39" s="134"/>
      <c r="G39" s="50"/>
      <c r="H39" s="135"/>
      <c r="I39" s="136"/>
      <c r="J39" s="134"/>
      <c r="K39" s="50"/>
      <c r="L39" s="137"/>
      <c r="M39" s="138"/>
      <c r="N39" s="139"/>
      <c r="O39" s="140"/>
      <c r="P39" s="135"/>
      <c r="Q39" s="49"/>
      <c r="R39" s="49"/>
      <c r="S39" s="49"/>
      <c r="T39" s="141"/>
      <c r="U39" s="50"/>
    </row>
    <row r="40" spans="1:21" ht="13.5">
      <c r="A40" s="46" t="s">
        <v>91</v>
      </c>
      <c r="B40" s="47"/>
      <c r="C40" s="15">
        <f t="shared" si="24"/>
        <v>6</v>
      </c>
      <c r="D40" s="6"/>
      <c r="E40" s="133"/>
      <c r="F40" s="134"/>
      <c r="G40" s="50"/>
      <c r="H40" s="135"/>
      <c r="I40" s="136"/>
      <c r="J40" s="134"/>
      <c r="K40" s="50"/>
      <c r="L40" s="135"/>
      <c r="M40" s="136"/>
      <c r="N40" s="134"/>
      <c r="O40" s="50"/>
      <c r="P40" s="135"/>
      <c r="Q40" s="48"/>
      <c r="R40" s="48"/>
      <c r="S40" s="48"/>
      <c r="T40" s="157"/>
      <c r="U40" s="50"/>
    </row>
    <row r="41" spans="1:21" ht="13.5">
      <c r="A41" s="45" t="s">
        <v>92</v>
      </c>
      <c r="B41" s="47"/>
      <c r="C41" s="15">
        <f t="shared" si="24"/>
        <v>7</v>
      </c>
      <c r="D41" s="6"/>
      <c r="E41" s="133"/>
      <c r="F41" s="134"/>
      <c r="G41" s="50"/>
      <c r="H41" s="135"/>
      <c r="I41" s="138"/>
      <c r="J41" s="134"/>
      <c r="K41" s="140"/>
      <c r="L41" s="135"/>
      <c r="M41" s="136"/>
      <c r="N41" s="134"/>
      <c r="O41" s="50"/>
      <c r="P41" s="135"/>
      <c r="Q41" s="48"/>
      <c r="R41" s="49"/>
      <c r="S41" s="49"/>
      <c r="T41" s="141"/>
      <c r="U41" s="50"/>
    </row>
    <row r="42" spans="1:21" ht="13.5">
      <c r="A42" s="46" t="s">
        <v>93</v>
      </c>
      <c r="B42" s="47"/>
      <c r="C42" s="15">
        <f t="shared" si="24"/>
        <v>8</v>
      </c>
      <c r="D42" s="6"/>
      <c r="E42" s="133"/>
      <c r="F42" s="134"/>
      <c r="G42" s="50"/>
      <c r="H42" s="135"/>
      <c r="I42" s="138"/>
      <c r="J42" s="139"/>
      <c r="K42" s="140"/>
      <c r="L42" s="137"/>
      <c r="M42" s="138"/>
      <c r="N42" s="139"/>
      <c r="O42" s="140"/>
      <c r="P42" s="137"/>
      <c r="Q42" s="49"/>
      <c r="R42" s="49"/>
      <c r="S42" s="49"/>
      <c r="T42" s="141"/>
      <c r="U42" s="50"/>
    </row>
    <row r="43" spans="1:21" ht="13.5">
      <c r="A43" s="45" t="s">
        <v>94</v>
      </c>
      <c r="B43" s="47"/>
      <c r="C43" s="15">
        <f t="shared" si="24"/>
        <v>9</v>
      </c>
      <c r="D43" s="6"/>
      <c r="E43" s="133"/>
      <c r="F43" s="134"/>
      <c r="G43" s="50"/>
      <c r="H43" s="135"/>
      <c r="I43" s="136"/>
      <c r="J43" s="134"/>
      <c r="K43" s="50"/>
      <c r="L43" s="137"/>
      <c r="M43" s="138"/>
      <c r="N43" s="139"/>
      <c r="O43" s="140"/>
      <c r="P43" s="137"/>
      <c r="Q43" s="49"/>
      <c r="R43" s="49"/>
      <c r="S43" s="49"/>
      <c r="T43" s="141"/>
      <c r="U43" s="50"/>
    </row>
    <row r="44" spans="1:21" ht="13.5">
      <c r="A44" s="46" t="s">
        <v>95</v>
      </c>
      <c r="B44" s="47"/>
      <c r="C44" s="15">
        <f t="shared" si="24"/>
        <v>10</v>
      </c>
      <c r="D44" s="6"/>
      <c r="E44" s="133"/>
      <c r="F44" s="139"/>
      <c r="G44" s="140"/>
      <c r="H44" s="137"/>
      <c r="I44" s="138"/>
      <c r="J44" s="139"/>
      <c r="K44" s="140"/>
      <c r="L44" s="137"/>
      <c r="M44" s="138"/>
      <c r="N44" s="139"/>
      <c r="O44" s="140"/>
      <c r="P44" s="135"/>
      <c r="Q44" s="49"/>
      <c r="R44" s="49"/>
      <c r="S44" s="49"/>
      <c r="T44" s="141"/>
      <c r="U44" s="50"/>
    </row>
    <row r="45" spans="1:21" ht="13.5">
      <c r="A45" s="45" t="s">
        <v>96</v>
      </c>
      <c r="B45" s="47"/>
      <c r="C45" s="15">
        <f t="shared" si="24"/>
        <v>11</v>
      </c>
      <c r="D45" s="6"/>
      <c r="E45" s="133"/>
      <c r="F45" s="139"/>
      <c r="G45" s="140"/>
      <c r="H45" s="137"/>
      <c r="I45" s="138"/>
      <c r="J45" s="139"/>
      <c r="K45" s="140"/>
      <c r="L45" s="137"/>
      <c r="M45" s="138"/>
      <c r="N45" s="134"/>
      <c r="O45" s="50"/>
      <c r="P45" s="135"/>
      <c r="Q45" s="48"/>
      <c r="R45" s="49"/>
      <c r="S45" s="49"/>
      <c r="T45" s="141"/>
      <c r="U45" s="50"/>
    </row>
    <row r="46" spans="1:21" ht="13.5">
      <c r="A46" s="46" t="s">
        <v>97</v>
      </c>
      <c r="B46" s="47"/>
      <c r="C46" s="15">
        <f t="shared" si="24"/>
        <v>12</v>
      </c>
      <c r="D46" s="6"/>
      <c r="E46" s="133"/>
      <c r="F46" s="134"/>
      <c r="G46" s="50"/>
      <c r="H46" s="135"/>
      <c r="I46" s="136"/>
      <c r="J46" s="139"/>
      <c r="K46" s="140"/>
      <c r="L46" s="137"/>
      <c r="M46" s="138"/>
      <c r="N46" s="139"/>
      <c r="O46" s="140"/>
      <c r="P46" s="137"/>
      <c r="Q46" s="49"/>
      <c r="R46" s="49"/>
      <c r="S46" s="49"/>
      <c r="T46" s="141"/>
      <c r="U46" s="50"/>
    </row>
    <row r="47" spans="1:21" ht="13.5">
      <c r="A47" s="45" t="s">
        <v>98</v>
      </c>
      <c r="B47" s="47"/>
      <c r="C47" s="15">
        <f t="shared" si="24"/>
        <v>13</v>
      </c>
      <c r="D47" s="6"/>
      <c r="E47" s="133"/>
      <c r="F47" s="134"/>
      <c r="G47" s="50"/>
      <c r="H47" s="135"/>
      <c r="I47" s="136"/>
      <c r="J47" s="134"/>
      <c r="K47" s="50"/>
      <c r="L47" s="137"/>
      <c r="M47" s="138"/>
      <c r="N47" s="139"/>
      <c r="O47" s="140"/>
      <c r="P47" s="137"/>
      <c r="Q47" s="49"/>
      <c r="R47" s="49"/>
      <c r="S47" s="49"/>
      <c r="T47" s="141"/>
      <c r="U47" s="50"/>
    </row>
    <row r="48" spans="1:21" ht="13.5">
      <c r="A48" s="46" t="s">
        <v>99</v>
      </c>
      <c r="B48" s="47"/>
      <c r="C48" s="15">
        <f t="shared" si="24"/>
        <v>14</v>
      </c>
      <c r="D48" s="6"/>
      <c r="E48" s="133"/>
      <c r="F48" s="134"/>
      <c r="G48" s="50"/>
      <c r="H48" s="135"/>
      <c r="I48" s="136"/>
      <c r="J48" s="139"/>
      <c r="K48" s="140"/>
      <c r="L48" s="137"/>
      <c r="M48" s="138"/>
      <c r="N48" s="139"/>
      <c r="O48" s="140"/>
      <c r="P48" s="137"/>
      <c r="Q48" s="49"/>
      <c r="R48" s="49"/>
      <c r="S48" s="49"/>
      <c r="T48" s="141"/>
      <c r="U48" s="50"/>
    </row>
    <row r="49" spans="1:21" ht="13.5">
      <c r="A49" s="45" t="s">
        <v>100</v>
      </c>
      <c r="B49" s="47"/>
      <c r="C49" s="15">
        <f t="shared" si="24"/>
        <v>15</v>
      </c>
      <c r="D49" s="6"/>
      <c r="E49" s="133"/>
      <c r="F49" s="139"/>
      <c r="G49" s="140"/>
      <c r="H49" s="137"/>
      <c r="I49" s="138"/>
      <c r="J49" s="139"/>
      <c r="K49" s="140"/>
      <c r="L49" s="135"/>
      <c r="M49" s="138"/>
      <c r="N49" s="134"/>
      <c r="O49" s="50"/>
      <c r="P49" s="135"/>
      <c r="Q49" s="48"/>
      <c r="R49" s="49"/>
      <c r="S49" s="49"/>
      <c r="T49" s="141"/>
      <c r="U49" s="50"/>
    </row>
    <row r="50" spans="1:21" ht="14.25" thickBot="1">
      <c r="A50" s="46" t="s">
        <v>101</v>
      </c>
      <c r="B50" s="47"/>
      <c r="C50" s="17">
        <f t="shared" si="24"/>
        <v>16</v>
      </c>
      <c r="D50" s="51"/>
      <c r="E50" s="142"/>
      <c r="F50" s="148"/>
      <c r="G50" s="149"/>
      <c r="H50" s="146"/>
      <c r="I50" s="147"/>
      <c r="J50" s="148"/>
      <c r="K50" s="149"/>
      <c r="L50" s="146"/>
      <c r="M50" s="147"/>
      <c r="N50" s="143"/>
      <c r="O50" s="149"/>
      <c r="P50" s="144"/>
      <c r="Q50" s="158"/>
      <c r="R50" s="53"/>
      <c r="S50" s="53"/>
      <c r="T50" s="150"/>
      <c r="U50" s="54"/>
    </row>
    <row r="51" spans="1:21" ht="13.5">
      <c r="A51" s="45" t="s">
        <v>102</v>
      </c>
      <c r="B51" s="47"/>
      <c r="C51" s="36">
        <v>3</v>
      </c>
      <c r="D51" s="3"/>
      <c r="E51" s="40" t="s">
        <v>48</v>
      </c>
      <c r="F51" s="101">
        <f t="shared" ref="F51" si="25">SUM(F35:F50)</f>
        <v>0</v>
      </c>
      <c r="G51" s="102">
        <f t="shared" ref="G51" si="26">SUM(G35:G50)</f>
        <v>0</v>
      </c>
      <c r="H51" s="84">
        <f t="shared" ref="H51" si="27">SUM(H35:H50)</f>
        <v>0</v>
      </c>
      <c r="I51" s="117">
        <f t="shared" ref="I51" si="28">SUM(I35:I50)</f>
        <v>0</v>
      </c>
      <c r="J51" s="101">
        <f t="shared" ref="J51" si="29">SUM(J35:J50)</f>
        <v>0</v>
      </c>
      <c r="K51" s="122">
        <f t="shared" ref="K51" si="30">SUM(K35:K50)</f>
        <v>0</v>
      </c>
      <c r="L51" s="84">
        <f>SUM(L35:L50)</f>
        <v>0</v>
      </c>
      <c r="M51" s="117">
        <f t="shared" ref="M51:S51" si="31">SUM(M35:M50)</f>
        <v>0</v>
      </c>
      <c r="N51" s="101">
        <f t="shared" si="31"/>
        <v>0</v>
      </c>
      <c r="O51" s="102">
        <f t="shared" si="31"/>
        <v>0</v>
      </c>
      <c r="P51" s="84">
        <f t="shared" si="31"/>
        <v>0</v>
      </c>
      <c r="Q51" s="34">
        <f t="shared" si="31"/>
        <v>0</v>
      </c>
      <c r="R51" s="34">
        <f t="shared" si="31"/>
        <v>0</v>
      </c>
      <c r="S51" s="34">
        <f t="shared" si="31"/>
        <v>0</v>
      </c>
      <c r="T51" s="159"/>
      <c r="U51" s="162" t="s">
        <v>253</v>
      </c>
    </row>
    <row r="52" spans="1:21" ht="14.25" thickBot="1">
      <c r="A52" s="46" t="s">
        <v>103</v>
      </c>
      <c r="B52" s="47"/>
      <c r="C52" s="37">
        <v>18</v>
      </c>
      <c r="D52" s="38"/>
      <c r="E52" s="41" t="s">
        <v>49</v>
      </c>
      <c r="F52" s="103">
        <f t="shared" ref="F52" si="32">F51+F34</f>
        <v>0</v>
      </c>
      <c r="G52" s="104">
        <f t="shared" ref="G52" si="33">G51+G34</f>
        <v>0</v>
      </c>
      <c r="H52" s="85">
        <f t="shared" ref="H52" si="34">H51+H34</f>
        <v>0</v>
      </c>
      <c r="I52" s="118">
        <f t="shared" ref="I52" si="35">I51+I34</f>
        <v>0</v>
      </c>
      <c r="J52" s="103">
        <f t="shared" ref="J52" si="36">J51+J34</f>
        <v>0</v>
      </c>
      <c r="K52" s="104">
        <f t="shared" ref="K52" si="37">K51+K34</f>
        <v>0</v>
      </c>
      <c r="L52" s="85">
        <f>L51+L34</f>
        <v>0</v>
      </c>
      <c r="M52" s="118">
        <f t="shared" ref="M52:S52" si="38">M51+M34</f>
        <v>0</v>
      </c>
      <c r="N52" s="103">
        <f t="shared" si="38"/>
        <v>0</v>
      </c>
      <c r="O52" s="104">
        <f t="shared" si="38"/>
        <v>0</v>
      </c>
      <c r="P52" s="85">
        <f t="shared" si="38"/>
        <v>0</v>
      </c>
      <c r="Q52" s="39">
        <f t="shared" si="38"/>
        <v>0</v>
      </c>
      <c r="R52" s="39">
        <f t="shared" si="38"/>
        <v>0</v>
      </c>
      <c r="S52" s="39">
        <f t="shared" si="38"/>
        <v>0</v>
      </c>
      <c r="T52" s="160">
        <v>192</v>
      </c>
      <c r="U52" s="163" t="s">
        <v>254</v>
      </c>
    </row>
    <row r="53" spans="1:21" ht="13.5">
      <c r="A53" s="45" t="s">
        <v>104</v>
      </c>
      <c r="B53" s="47"/>
      <c r="C53" s="36">
        <v>5</v>
      </c>
      <c r="D53" s="3"/>
      <c r="E53" s="40" t="s">
        <v>50</v>
      </c>
      <c r="F53" s="105">
        <f t="shared" ref="F53:K53" si="39">F49+F45+F44+F39+F36</f>
        <v>0</v>
      </c>
      <c r="G53" s="106">
        <f t="shared" si="39"/>
        <v>0</v>
      </c>
      <c r="H53" s="86">
        <f t="shared" si="39"/>
        <v>0</v>
      </c>
      <c r="I53" s="119">
        <f t="shared" si="39"/>
        <v>0</v>
      </c>
      <c r="J53" s="105">
        <f t="shared" si="39"/>
        <v>0</v>
      </c>
      <c r="K53" s="123">
        <f t="shared" si="39"/>
        <v>0</v>
      </c>
      <c r="L53" s="86">
        <f>L49+L45+L44+L39+L36</f>
        <v>0</v>
      </c>
      <c r="M53" s="119">
        <f t="shared" ref="M53:S53" si="40">M49+M45+M44+M39+M36</f>
        <v>0</v>
      </c>
      <c r="N53" s="105">
        <f t="shared" si="40"/>
        <v>0</v>
      </c>
      <c r="O53" s="106">
        <f t="shared" si="40"/>
        <v>0</v>
      </c>
      <c r="P53" s="86">
        <f t="shared" si="40"/>
        <v>0</v>
      </c>
      <c r="Q53" s="42">
        <f t="shared" si="40"/>
        <v>0</v>
      </c>
      <c r="R53" s="42">
        <f t="shared" si="40"/>
        <v>0</v>
      </c>
      <c r="S53" s="42">
        <f t="shared" si="40"/>
        <v>0</v>
      </c>
      <c r="T53" s="160">
        <v>0</v>
      </c>
      <c r="U53" s="163" t="s">
        <v>255</v>
      </c>
    </row>
    <row r="54" spans="1:21" ht="14.25" thickBot="1">
      <c r="A54" s="46" t="s">
        <v>105</v>
      </c>
      <c r="B54" s="47"/>
      <c r="C54" s="37">
        <f>18-C53</f>
        <v>13</v>
      </c>
      <c r="D54" s="38"/>
      <c r="E54" s="41" t="s">
        <v>51</v>
      </c>
      <c r="F54" s="99">
        <f t="shared" ref="F54" si="41">F52-F53</f>
        <v>0</v>
      </c>
      <c r="G54" s="100">
        <f t="shared" ref="G54" si="42">G52-G53</f>
        <v>0</v>
      </c>
      <c r="H54" s="83">
        <f t="shared" ref="H54" si="43">H52-H53</f>
        <v>0</v>
      </c>
      <c r="I54" s="116">
        <f t="shared" ref="I54" si="44">I52-I53</f>
        <v>0</v>
      </c>
      <c r="J54" s="99">
        <f t="shared" ref="J54" si="45">J52-J53</f>
        <v>0</v>
      </c>
      <c r="K54" s="124">
        <f t="shared" ref="K54" si="46">K52-K53</f>
        <v>0</v>
      </c>
      <c r="L54" s="83">
        <f>L52-L53</f>
        <v>0</v>
      </c>
      <c r="M54" s="116">
        <f t="shared" ref="M54:S54" si="47">M52-M53</f>
        <v>0</v>
      </c>
      <c r="N54" s="99">
        <f t="shared" si="47"/>
        <v>0</v>
      </c>
      <c r="O54" s="100">
        <f t="shared" si="47"/>
        <v>0</v>
      </c>
      <c r="P54" s="83">
        <f t="shared" si="47"/>
        <v>0</v>
      </c>
      <c r="Q54" s="20">
        <f t="shared" si="47"/>
        <v>0</v>
      </c>
      <c r="R54" s="20">
        <f t="shared" si="47"/>
        <v>0</v>
      </c>
      <c r="S54" s="20">
        <f t="shared" si="47"/>
        <v>0</v>
      </c>
      <c r="T54" s="161">
        <v>0</v>
      </c>
      <c r="U54" s="164" t="s">
        <v>256</v>
      </c>
    </row>
    <row r="55" spans="1:21" ht="13.5">
      <c r="A55" s="45" t="s">
        <v>106</v>
      </c>
      <c r="B55" s="47"/>
      <c r="C55" s="3"/>
      <c r="D55" s="3"/>
      <c r="E55" s="3"/>
    </row>
    <row r="56" spans="1:21" ht="13.5">
      <c r="A56" s="46" t="s">
        <v>107</v>
      </c>
      <c r="B56" s="47"/>
      <c r="C56" s="3"/>
      <c r="D56" s="3"/>
      <c r="E56" s="3"/>
    </row>
    <row r="57" spans="1:21" ht="13.5">
      <c r="A57" s="45" t="s">
        <v>108</v>
      </c>
      <c r="B57" s="47"/>
      <c r="C57" s="3"/>
      <c r="D57" s="3"/>
      <c r="E57" s="3"/>
    </row>
    <row r="58" spans="1:21" ht="13.5">
      <c r="A58" s="46" t="s">
        <v>109</v>
      </c>
      <c r="B58" s="47"/>
      <c r="C58" s="3"/>
      <c r="D58" s="3"/>
      <c r="E58" s="3"/>
    </row>
    <row r="59" spans="1:21" ht="13.5">
      <c r="A59" s="45" t="s">
        <v>110</v>
      </c>
      <c r="B59" s="47"/>
      <c r="C59" s="3"/>
      <c r="D59" s="3"/>
      <c r="E59" s="3"/>
    </row>
    <row r="60" spans="1:21" ht="13.5">
      <c r="A60" s="46" t="s">
        <v>111</v>
      </c>
      <c r="B60" s="47"/>
      <c r="C60" s="3"/>
      <c r="D60" s="3"/>
      <c r="E60" s="3"/>
    </row>
    <row r="61" spans="1:21" ht="13.5">
      <c r="A61" s="45" t="s">
        <v>112</v>
      </c>
      <c r="B61" s="47"/>
      <c r="C61" s="3"/>
      <c r="D61" s="3"/>
      <c r="E61" s="3"/>
    </row>
    <row r="62" spans="1:21" ht="13.5">
      <c r="A62" s="46" t="s">
        <v>113</v>
      </c>
      <c r="B62" s="47"/>
      <c r="C62" s="3"/>
      <c r="D62" s="3"/>
      <c r="E62" s="3"/>
    </row>
    <row r="63" spans="1:21" ht="13.5">
      <c r="A63" s="45" t="s">
        <v>114</v>
      </c>
      <c r="B63" s="47"/>
      <c r="C63" s="3"/>
      <c r="D63" s="3"/>
      <c r="E63" s="3"/>
    </row>
    <row r="64" spans="1:21" ht="13.5">
      <c r="A64" s="46" t="s">
        <v>115</v>
      </c>
      <c r="B64" s="47"/>
      <c r="C64" s="3"/>
      <c r="D64" s="3"/>
      <c r="E64" s="3"/>
    </row>
    <row r="65" spans="1:5" ht="13.5">
      <c r="A65" s="45" t="s">
        <v>116</v>
      </c>
      <c r="B65" s="47"/>
      <c r="C65" s="3"/>
      <c r="D65" s="3"/>
      <c r="E65" s="3"/>
    </row>
    <row r="66" spans="1:5" ht="13.5">
      <c r="A66" s="46" t="s">
        <v>117</v>
      </c>
      <c r="B66" s="47"/>
      <c r="C66" s="3"/>
      <c r="D66" s="3"/>
      <c r="E66" s="3"/>
    </row>
    <row r="67" spans="1:5" ht="13.5">
      <c r="A67" s="45" t="s">
        <v>118</v>
      </c>
      <c r="B67" s="47"/>
      <c r="C67" s="3"/>
      <c r="D67" s="3"/>
      <c r="E67" s="3"/>
    </row>
    <row r="68" spans="1:5" ht="13.5">
      <c r="A68" s="46" t="s">
        <v>119</v>
      </c>
      <c r="B68" s="47"/>
      <c r="C68" s="3"/>
      <c r="D68" s="3"/>
      <c r="E68" s="3"/>
    </row>
    <row r="69" spans="1:5" ht="13.5">
      <c r="A69" s="45" t="s">
        <v>120</v>
      </c>
      <c r="B69" s="47"/>
      <c r="C69" s="3"/>
      <c r="D69" s="3"/>
      <c r="E69" s="3"/>
    </row>
    <row r="70" spans="1:5" ht="13.5">
      <c r="A70" s="46" t="s">
        <v>121</v>
      </c>
      <c r="B70" s="47"/>
      <c r="C70" s="3"/>
      <c r="D70" s="3"/>
      <c r="E70" s="3"/>
    </row>
    <row r="71" spans="1:5" ht="13.5">
      <c r="A71" s="45" t="s">
        <v>122</v>
      </c>
      <c r="B71" s="47"/>
      <c r="C71" s="3"/>
      <c r="D71" s="3"/>
    </row>
    <row r="72" spans="1:5" ht="13.5">
      <c r="A72" s="46" t="s">
        <v>123</v>
      </c>
      <c r="B72" s="47"/>
      <c r="C72" s="3"/>
      <c r="D72" s="3"/>
    </row>
    <row r="73" spans="1:5" ht="13.5">
      <c r="A73" s="45" t="s">
        <v>124</v>
      </c>
      <c r="B73" s="47"/>
      <c r="C73" s="3"/>
      <c r="D73" s="3"/>
    </row>
    <row r="74" spans="1:5" ht="13.5">
      <c r="A74" s="46" t="s">
        <v>125</v>
      </c>
      <c r="B74" s="47"/>
      <c r="C74" s="3"/>
      <c r="D74" s="3"/>
    </row>
    <row r="75" spans="1:5" ht="13.5">
      <c r="A75" s="45" t="s">
        <v>126</v>
      </c>
      <c r="B75" s="47"/>
      <c r="C75" s="3"/>
      <c r="D75" s="3"/>
    </row>
    <row r="76" spans="1:5" ht="13.5">
      <c r="A76" s="46" t="s">
        <v>127</v>
      </c>
      <c r="B76" s="47"/>
      <c r="C76" s="3"/>
      <c r="D76" s="3"/>
    </row>
    <row r="77" spans="1:5" ht="13.5">
      <c r="A77" s="45" t="s">
        <v>128</v>
      </c>
      <c r="B77" s="47"/>
      <c r="C77" s="3"/>
      <c r="D77" s="3"/>
    </row>
    <row r="78" spans="1:5" ht="13.5">
      <c r="A78" s="46" t="s">
        <v>129</v>
      </c>
      <c r="B78" s="47"/>
      <c r="C78" s="3"/>
      <c r="D78" s="3"/>
    </row>
    <row r="79" spans="1:5" ht="13.5">
      <c r="A79" s="45" t="s">
        <v>130</v>
      </c>
      <c r="B79" s="47"/>
      <c r="C79" s="3"/>
      <c r="D79" s="3"/>
    </row>
    <row r="80" spans="1:5" ht="13.5">
      <c r="A80" s="46" t="s">
        <v>131</v>
      </c>
      <c r="B80" s="47"/>
      <c r="C80" s="3"/>
      <c r="D80" s="3"/>
    </row>
    <row r="81" spans="1:4" ht="13.5">
      <c r="A81" s="45" t="s">
        <v>132</v>
      </c>
      <c r="B81" s="47"/>
      <c r="C81" s="3"/>
      <c r="D81" s="3"/>
    </row>
    <row r="82" spans="1:4" ht="13.5">
      <c r="A82" s="46" t="s">
        <v>133</v>
      </c>
      <c r="B82" s="47"/>
      <c r="C82" s="3"/>
      <c r="D82" s="3"/>
    </row>
    <row r="83" spans="1:4" ht="13.5">
      <c r="A83" s="45" t="s">
        <v>134</v>
      </c>
      <c r="B83" s="47"/>
      <c r="C83" s="3"/>
      <c r="D83" s="3"/>
    </row>
    <row r="84" spans="1:4" ht="13.5">
      <c r="A84" s="46" t="s">
        <v>135</v>
      </c>
      <c r="B84" s="47"/>
      <c r="C84" s="3"/>
      <c r="D84" s="3"/>
    </row>
    <row r="85" spans="1:4" ht="13.5">
      <c r="A85" s="45" t="s">
        <v>136</v>
      </c>
      <c r="B85" s="47"/>
      <c r="C85" s="3"/>
      <c r="D85" s="3"/>
    </row>
    <row r="86" spans="1:4" ht="13.5">
      <c r="A86" s="46" t="s">
        <v>137</v>
      </c>
      <c r="B86" s="47"/>
      <c r="C86" s="3"/>
      <c r="D86" s="3"/>
    </row>
    <row r="87" spans="1:4" ht="13.5">
      <c r="A87" s="45" t="s">
        <v>138</v>
      </c>
      <c r="B87" s="47"/>
      <c r="C87" s="3"/>
      <c r="D87" s="3"/>
    </row>
    <row r="88" spans="1:4" ht="13.5">
      <c r="A88" s="46" t="s">
        <v>139</v>
      </c>
      <c r="B88" s="47"/>
    </row>
    <row r="89" spans="1:4" ht="13.5">
      <c r="A89" s="45" t="s">
        <v>140</v>
      </c>
      <c r="B89" s="47"/>
    </row>
    <row r="90" spans="1:4" ht="13.5">
      <c r="A90" s="46" t="s">
        <v>141</v>
      </c>
      <c r="B90" s="47"/>
    </row>
    <row r="91" spans="1:4" ht="13.5">
      <c r="A91" s="45" t="s">
        <v>142</v>
      </c>
      <c r="B91" s="47"/>
    </row>
    <row r="92" spans="1:4" ht="13.5">
      <c r="A92" s="46" t="s">
        <v>143</v>
      </c>
      <c r="B92" s="47"/>
    </row>
    <row r="93" spans="1:4" ht="13.5">
      <c r="A93" s="45" t="s">
        <v>144</v>
      </c>
      <c r="B93" s="47"/>
    </row>
    <row r="94" spans="1:4" ht="13.5">
      <c r="A94" s="46" t="s">
        <v>145</v>
      </c>
      <c r="B94" s="47"/>
    </row>
    <row r="95" spans="1:4" ht="13.5">
      <c r="A95" s="45" t="s">
        <v>146</v>
      </c>
      <c r="B95" s="47"/>
    </row>
    <row r="96" spans="1:4" ht="13.5">
      <c r="A96" s="46" t="s">
        <v>147</v>
      </c>
      <c r="B96" s="47"/>
    </row>
    <row r="97" spans="1:2" ht="13.5">
      <c r="A97" s="45" t="s">
        <v>148</v>
      </c>
      <c r="B97" s="47"/>
    </row>
    <row r="98" spans="1:2" ht="13.5">
      <c r="A98" s="46" t="s">
        <v>149</v>
      </c>
      <c r="B98" s="47"/>
    </row>
    <row r="99" spans="1:2" ht="13.5">
      <c r="A99" s="45" t="s">
        <v>150</v>
      </c>
      <c r="B99" s="47"/>
    </row>
    <row r="100" spans="1:2" ht="13.5">
      <c r="A100" s="46" t="s">
        <v>151</v>
      </c>
      <c r="B100" s="47"/>
    </row>
    <row r="101" spans="1:2" ht="13.5">
      <c r="A101" s="45" t="s">
        <v>152</v>
      </c>
      <c r="B101" s="47"/>
    </row>
    <row r="102" spans="1:2" ht="13.5">
      <c r="A102" s="46" t="s">
        <v>153</v>
      </c>
      <c r="B102" s="47"/>
    </row>
    <row r="103" spans="1:2" ht="13.5">
      <c r="A103" s="45" t="s">
        <v>154</v>
      </c>
      <c r="B103" s="47"/>
    </row>
    <row r="104" spans="1:2" ht="13.5">
      <c r="A104" s="46" t="s">
        <v>155</v>
      </c>
      <c r="B104" s="47"/>
    </row>
    <row r="105" spans="1:2" ht="13.5">
      <c r="A105" s="45" t="s">
        <v>156</v>
      </c>
      <c r="B105" s="47"/>
    </row>
    <row r="106" spans="1:2" ht="13.5">
      <c r="A106" s="46" t="s">
        <v>157</v>
      </c>
      <c r="B106" s="47"/>
    </row>
    <row r="107" spans="1:2" ht="13.5">
      <c r="A107" s="45" t="s">
        <v>158</v>
      </c>
      <c r="B107" s="47"/>
    </row>
    <row r="108" spans="1:2" ht="13.5">
      <c r="A108" s="46" t="s">
        <v>159</v>
      </c>
      <c r="B108" s="47"/>
    </row>
    <row r="109" spans="1:2" ht="13.5">
      <c r="A109" s="45" t="s">
        <v>160</v>
      </c>
      <c r="B109" s="47"/>
    </row>
    <row r="110" spans="1:2" ht="13.5">
      <c r="A110" s="46" t="s">
        <v>161</v>
      </c>
      <c r="B110" s="47"/>
    </row>
    <row r="111" spans="1:2" ht="13.5">
      <c r="A111" s="45" t="s">
        <v>162</v>
      </c>
      <c r="B111" s="47"/>
    </row>
    <row r="112" spans="1:2" ht="13.5">
      <c r="A112" s="46" t="s">
        <v>163</v>
      </c>
      <c r="B112" s="47"/>
    </row>
    <row r="113" spans="1:2" ht="13.5">
      <c r="A113" s="45" t="s">
        <v>164</v>
      </c>
      <c r="B113" s="47"/>
    </row>
    <row r="114" spans="1:2" ht="13.5">
      <c r="A114" s="46" t="s">
        <v>165</v>
      </c>
      <c r="B114" s="47"/>
    </row>
    <row r="115" spans="1:2" ht="13.5">
      <c r="A115" s="45" t="s">
        <v>166</v>
      </c>
      <c r="B115" s="47"/>
    </row>
    <row r="116" spans="1:2" ht="13.5">
      <c r="A116" s="46" t="s">
        <v>167</v>
      </c>
      <c r="B116" s="47"/>
    </row>
    <row r="117" spans="1:2" ht="13.5">
      <c r="A117" s="45" t="s">
        <v>168</v>
      </c>
      <c r="B117" s="47"/>
    </row>
    <row r="118" spans="1:2" ht="13.5">
      <c r="A118" s="46" t="s">
        <v>169</v>
      </c>
      <c r="B118" s="47"/>
    </row>
    <row r="119" spans="1:2" ht="13.5">
      <c r="A119" s="45" t="s">
        <v>170</v>
      </c>
      <c r="B119" s="47"/>
    </row>
    <row r="120" spans="1:2" ht="13.5">
      <c r="A120" s="46" t="s">
        <v>171</v>
      </c>
      <c r="B120" s="47"/>
    </row>
    <row r="121" spans="1:2" ht="13.5">
      <c r="A121" s="45" t="s">
        <v>172</v>
      </c>
      <c r="B121" s="47"/>
    </row>
    <row r="122" spans="1:2" ht="13.5">
      <c r="A122" s="46" t="s">
        <v>173</v>
      </c>
      <c r="B122" s="47"/>
    </row>
    <row r="123" spans="1:2" ht="13.5">
      <c r="A123" s="45" t="s">
        <v>174</v>
      </c>
      <c r="B123" s="47"/>
    </row>
    <row r="124" spans="1:2" ht="13.5">
      <c r="A124" s="46" t="s">
        <v>175</v>
      </c>
      <c r="B124" s="47"/>
    </row>
    <row r="125" spans="1:2" ht="13.5">
      <c r="A125" s="45" t="s">
        <v>176</v>
      </c>
      <c r="B125" s="47"/>
    </row>
    <row r="126" spans="1:2" ht="13.5">
      <c r="A126" s="46" t="s">
        <v>177</v>
      </c>
      <c r="B126" s="47"/>
    </row>
    <row r="127" spans="1:2" ht="13.5">
      <c r="A127" s="45" t="s">
        <v>178</v>
      </c>
      <c r="B127" s="47"/>
    </row>
    <row r="128" spans="1:2" ht="13.5">
      <c r="A128" s="46" t="s">
        <v>179</v>
      </c>
      <c r="B128" s="47"/>
    </row>
    <row r="129" spans="1:2" ht="13.5">
      <c r="A129" s="45" t="s">
        <v>180</v>
      </c>
      <c r="B129" s="47"/>
    </row>
    <row r="130" spans="1:2" ht="13.5">
      <c r="A130" s="46" t="s">
        <v>181</v>
      </c>
      <c r="B130" s="47"/>
    </row>
    <row r="131" spans="1:2" ht="13.5">
      <c r="A131" s="45" t="s">
        <v>182</v>
      </c>
      <c r="B131" s="47"/>
    </row>
    <row r="132" spans="1:2" ht="13.5">
      <c r="A132" s="46" t="s">
        <v>183</v>
      </c>
      <c r="B132" s="47"/>
    </row>
    <row r="133" spans="1:2" ht="13.5">
      <c r="A133" s="45" t="s">
        <v>184</v>
      </c>
      <c r="B133" s="47"/>
    </row>
    <row r="134" spans="1:2" ht="13.5">
      <c r="A134" s="46" t="s">
        <v>185</v>
      </c>
      <c r="B134" s="47"/>
    </row>
    <row r="135" spans="1:2" ht="13.5">
      <c r="A135" s="45" t="s">
        <v>186</v>
      </c>
      <c r="B135" s="47"/>
    </row>
    <row r="136" spans="1:2" ht="13.5">
      <c r="A136" s="46" t="s">
        <v>187</v>
      </c>
      <c r="B136" s="47"/>
    </row>
    <row r="137" spans="1:2" ht="13.5">
      <c r="A137" s="45" t="s">
        <v>188</v>
      </c>
      <c r="B137" s="47"/>
    </row>
    <row r="138" spans="1:2" ht="13.5">
      <c r="A138" s="46" t="s">
        <v>189</v>
      </c>
      <c r="B138" s="47"/>
    </row>
    <row r="139" spans="1:2" ht="13.5">
      <c r="A139" s="45" t="s">
        <v>190</v>
      </c>
      <c r="B139" s="47"/>
    </row>
    <row r="140" spans="1:2" ht="13.5">
      <c r="A140" s="46" t="s">
        <v>191</v>
      </c>
      <c r="B140" s="47"/>
    </row>
    <row r="141" spans="1:2" ht="13.5">
      <c r="A141" s="45" t="s">
        <v>192</v>
      </c>
      <c r="B141" s="47"/>
    </row>
    <row r="142" spans="1:2" ht="13.5">
      <c r="A142" s="46" t="s">
        <v>193</v>
      </c>
      <c r="B142" s="47"/>
    </row>
    <row r="143" spans="1:2" ht="13.5">
      <c r="A143" s="45" t="s">
        <v>194</v>
      </c>
      <c r="B143" s="47"/>
    </row>
    <row r="144" spans="1:2" ht="13.5">
      <c r="A144" s="46" t="s">
        <v>195</v>
      </c>
      <c r="B144" s="47"/>
    </row>
    <row r="145" spans="1:2" ht="13.5">
      <c r="A145" s="45" t="s">
        <v>196</v>
      </c>
      <c r="B145" s="47"/>
    </row>
    <row r="146" spans="1:2" ht="13.5">
      <c r="A146" s="46" t="s">
        <v>197</v>
      </c>
      <c r="B146" s="47"/>
    </row>
    <row r="147" spans="1:2" ht="13.5">
      <c r="A147" s="45" t="s">
        <v>198</v>
      </c>
      <c r="B147" s="47"/>
    </row>
    <row r="148" spans="1:2" ht="13.5">
      <c r="A148" s="46" t="s">
        <v>199</v>
      </c>
      <c r="B148" s="47"/>
    </row>
    <row r="149" spans="1:2" ht="13.5">
      <c r="A149" s="45" t="s">
        <v>200</v>
      </c>
      <c r="B149" s="47"/>
    </row>
    <row r="150" spans="1:2" ht="13.5">
      <c r="A150" s="46" t="s">
        <v>201</v>
      </c>
      <c r="B150" s="47"/>
    </row>
    <row r="151" spans="1:2" ht="13.5">
      <c r="A151" s="45" t="s">
        <v>202</v>
      </c>
      <c r="B151" s="47"/>
    </row>
    <row r="152" spans="1:2" ht="13.5">
      <c r="A152" s="46" t="s">
        <v>203</v>
      </c>
      <c r="B152" s="47"/>
    </row>
    <row r="153" spans="1:2" ht="13.5">
      <c r="A153" s="45" t="s">
        <v>204</v>
      </c>
      <c r="B153" s="47"/>
    </row>
    <row r="154" spans="1:2" ht="13.5">
      <c r="A154" s="46" t="s">
        <v>205</v>
      </c>
      <c r="B154" s="47"/>
    </row>
    <row r="155" spans="1:2" ht="13.5">
      <c r="A155" s="45" t="s">
        <v>206</v>
      </c>
      <c r="B155" s="47"/>
    </row>
    <row r="156" spans="1:2" ht="13.5">
      <c r="A156" s="46" t="s">
        <v>207</v>
      </c>
      <c r="B156" s="47"/>
    </row>
    <row r="157" spans="1:2" ht="13.5">
      <c r="A157" s="45" t="s">
        <v>208</v>
      </c>
      <c r="B157" s="47"/>
    </row>
    <row r="158" spans="1:2" ht="13.5">
      <c r="A158" s="46" t="s">
        <v>209</v>
      </c>
      <c r="B158" s="47"/>
    </row>
    <row r="159" spans="1:2" ht="13.5">
      <c r="A159" s="45" t="s">
        <v>210</v>
      </c>
      <c r="B159" s="47"/>
    </row>
    <row r="160" spans="1:2" ht="13.5">
      <c r="A160" s="46" t="s">
        <v>211</v>
      </c>
      <c r="B160" s="47"/>
    </row>
    <row r="161" spans="1:2" ht="13.5">
      <c r="A161" s="45" t="s">
        <v>212</v>
      </c>
      <c r="B161" s="47"/>
    </row>
    <row r="162" spans="1:2" ht="13.5">
      <c r="A162" s="46" t="s">
        <v>213</v>
      </c>
      <c r="B162" s="47"/>
    </row>
    <row r="163" spans="1:2" ht="13.5">
      <c r="A163" s="45" t="s">
        <v>214</v>
      </c>
      <c r="B163" s="47"/>
    </row>
    <row r="164" spans="1:2" ht="13.5">
      <c r="A164" s="46" t="s">
        <v>215</v>
      </c>
      <c r="B164" s="47"/>
    </row>
    <row r="165" spans="1:2" ht="13.5">
      <c r="A165" s="45" t="s">
        <v>216</v>
      </c>
      <c r="B165" s="47"/>
    </row>
    <row r="166" spans="1:2" ht="13.5">
      <c r="A166" s="46" t="s">
        <v>217</v>
      </c>
      <c r="B166" s="47"/>
    </row>
    <row r="167" spans="1:2" ht="13.5">
      <c r="A167" s="45" t="s">
        <v>218</v>
      </c>
      <c r="B167" s="47"/>
    </row>
    <row r="168" spans="1:2" ht="13.5">
      <c r="A168" s="46" t="s">
        <v>219</v>
      </c>
      <c r="B168" s="47"/>
    </row>
    <row r="169" spans="1:2" ht="13.5">
      <c r="A169" s="45" t="s">
        <v>220</v>
      </c>
      <c r="B169" s="47"/>
    </row>
    <row r="170" spans="1:2" ht="13.5">
      <c r="A170" s="46" t="s">
        <v>221</v>
      </c>
      <c r="B170" s="47"/>
    </row>
    <row r="171" spans="1:2" ht="13.5">
      <c r="A171" s="45" t="s">
        <v>222</v>
      </c>
      <c r="B171" s="47"/>
    </row>
    <row r="172" spans="1:2" ht="13.5">
      <c r="A172" s="46" t="s">
        <v>223</v>
      </c>
      <c r="B172" s="47"/>
    </row>
    <row r="173" spans="1:2" ht="13.5">
      <c r="A173" s="45" t="s">
        <v>224</v>
      </c>
      <c r="B173" s="47"/>
    </row>
    <row r="174" spans="1:2" ht="13.5">
      <c r="A174" s="46" t="s">
        <v>225</v>
      </c>
      <c r="B174" s="47"/>
    </row>
    <row r="175" spans="1:2" ht="13.5">
      <c r="A175" s="45" t="s">
        <v>226</v>
      </c>
      <c r="B175" s="47"/>
    </row>
    <row r="176" spans="1:2" ht="13.5">
      <c r="A176" s="46" t="s">
        <v>227</v>
      </c>
      <c r="B176" s="47"/>
    </row>
    <row r="177" spans="1:2" ht="13.5">
      <c r="A177" s="45" t="s">
        <v>228</v>
      </c>
      <c r="B177" s="47"/>
    </row>
    <row r="178" spans="1:2" ht="13.5">
      <c r="A178" s="46" t="s">
        <v>229</v>
      </c>
      <c r="B178" s="47"/>
    </row>
    <row r="179" spans="1:2" ht="13.5">
      <c r="A179" s="45" t="s">
        <v>230</v>
      </c>
      <c r="B179" s="47"/>
    </row>
    <row r="180" spans="1:2" ht="13.5">
      <c r="A180" s="46" t="s">
        <v>231</v>
      </c>
      <c r="B180" s="47"/>
    </row>
    <row r="181" spans="1:2" ht="13.5">
      <c r="A181" s="45" t="s">
        <v>232</v>
      </c>
      <c r="B181" s="47"/>
    </row>
    <row r="182" spans="1:2" ht="13.5">
      <c r="A182" s="46" t="s">
        <v>233</v>
      </c>
      <c r="B182" s="47"/>
    </row>
    <row r="183" spans="1:2" ht="13.5">
      <c r="A183" s="45" t="s">
        <v>234</v>
      </c>
      <c r="B183" s="47"/>
    </row>
    <row r="184" spans="1:2" ht="13.5">
      <c r="A184" s="46" t="s">
        <v>235</v>
      </c>
      <c r="B184" s="47"/>
    </row>
    <row r="185" spans="1:2" ht="13.5">
      <c r="A185" s="45" t="s">
        <v>236</v>
      </c>
      <c r="B185" s="47"/>
    </row>
    <row r="186" spans="1:2" ht="13.5">
      <c r="A186" s="46" t="s">
        <v>237</v>
      </c>
      <c r="B186" s="47"/>
    </row>
    <row r="187" spans="1:2" ht="13.5">
      <c r="A187" s="45" t="s">
        <v>238</v>
      </c>
      <c r="B187" s="47"/>
    </row>
    <row r="188" spans="1:2" ht="13.5">
      <c r="A188" s="46" t="s">
        <v>239</v>
      </c>
      <c r="B188" s="47"/>
    </row>
    <row r="189" spans="1:2" ht="13.5">
      <c r="A189" s="45" t="s">
        <v>240</v>
      </c>
      <c r="B189" s="47"/>
    </row>
    <row r="190" spans="1:2" ht="13.5">
      <c r="A190" s="46" t="s">
        <v>241</v>
      </c>
      <c r="B190" s="47"/>
    </row>
    <row r="191" spans="1:2" ht="13.5">
      <c r="A191" s="45" t="s">
        <v>242</v>
      </c>
      <c r="B191" s="47"/>
    </row>
    <row r="192" spans="1:2" ht="13.5">
      <c r="A192" s="46" t="s">
        <v>243</v>
      </c>
      <c r="B192" s="47"/>
    </row>
    <row r="193" spans="2:2" ht="13.5">
      <c r="B193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9"/>
  <sheetViews>
    <sheetView tabSelected="1" topLeftCell="A7" workbookViewId="0">
      <selection activeCell="E34" sqref="E34"/>
    </sheetView>
  </sheetViews>
  <sheetFormatPr baseColWidth="10" defaultRowHeight="12.75"/>
  <cols>
    <col min="1" max="1" width="8.140625" style="44" customWidth="1"/>
    <col min="2" max="2" width="2.5703125" style="44" customWidth="1"/>
    <col min="3" max="3" width="4" style="2" customWidth="1"/>
    <col min="4" max="4" width="8.5703125" style="2" bestFit="1" customWidth="1"/>
    <col min="5" max="5" width="18.28515625" style="1" customWidth="1"/>
    <col min="6" max="6" width="6.5703125" style="1" bestFit="1" customWidth="1"/>
    <col min="7" max="7" width="10.140625" style="1" bestFit="1" customWidth="1"/>
    <col min="8" max="8" width="6.5703125" style="1" bestFit="1" customWidth="1"/>
    <col min="9" max="9" width="10.140625" style="1" bestFit="1" customWidth="1"/>
    <col min="10" max="10" width="6.5703125" style="1" bestFit="1" customWidth="1"/>
    <col min="11" max="11" width="11.140625" style="1" customWidth="1"/>
    <col min="12" max="12" width="6.5703125" style="1" bestFit="1" customWidth="1"/>
    <col min="13" max="13" width="10.140625" style="1" bestFit="1" customWidth="1"/>
    <col min="14" max="14" width="7.42578125" style="1" customWidth="1"/>
    <col min="15" max="15" width="11.42578125" style="1"/>
    <col min="16" max="16" width="8" style="1" bestFit="1" customWidth="1"/>
    <col min="17" max="17" width="10.140625" style="1" bestFit="1" customWidth="1"/>
    <col min="18" max="18" width="7.42578125" style="1" customWidth="1"/>
    <col min="19" max="19" width="11.42578125" style="1"/>
    <col min="20" max="20" width="8" style="1" customWidth="1"/>
    <col min="21" max="16384" width="11.42578125" style="1"/>
  </cols>
  <sheetData>
    <row r="1" spans="1:20" ht="18.75" thickBot="1">
      <c r="C1" s="64" t="s">
        <v>257</v>
      </c>
      <c r="D1" s="65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7"/>
    </row>
    <row r="2" spans="1:20">
      <c r="A2" s="62"/>
      <c r="B2" s="63"/>
      <c r="C2" s="10" t="s">
        <v>26</v>
      </c>
      <c r="D2" s="43" t="s">
        <v>27</v>
      </c>
      <c r="E2" s="12" t="s">
        <v>28</v>
      </c>
      <c r="F2" s="13" t="s">
        <v>10</v>
      </c>
      <c r="G2" s="13" t="s">
        <v>11</v>
      </c>
      <c r="H2" s="13" t="s">
        <v>12</v>
      </c>
      <c r="I2" s="13" t="s">
        <v>13</v>
      </c>
      <c r="J2" s="13" t="s">
        <v>14</v>
      </c>
      <c r="K2" s="13" t="s">
        <v>15</v>
      </c>
      <c r="L2" s="13" t="s">
        <v>16</v>
      </c>
      <c r="M2" s="13" t="s">
        <v>17</v>
      </c>
      <c r="N2" s="13" t="s">
        <v>18</v>
      </c>
      <c r="O2" s="13" t="s">
        <v>19</v>
      </c>
      <c r="P2" s="13" t="s">
        <v>20</v>
      </c>
      <c r="Q2" s="13" t="s">
        <v>21</v>
      </c>
      <c r="R2" s="13" t="s">
        <v>22</v>
      </c>
      <c r="S2" s="13" t="s">
        <v>23</v>
      </c>
      <c r="T2" s="172" t="s">
        <v>251</v>
      </c>
    </row>
    <row r="3" spans="1:20">
      <c r="A3" s="62"/>
      <c r="B3" s="63"/>
      <c r="C3" s="33">
        <v>1</v>
      </c>
      <c r="D3" s="6" t="s">
        <v>244</v>
      </c>
      <c r="E3" s="61" t="s">
        <v>245</v>
      </c>
      <c r="F3" s="48">
        <v>8</v>
      </c>
      <c r="G3" s="49">
        <v>10246864</v>
      </c>
      <c r="H3" s="48"/>
      <c r="I3" s="48"/>
      <c r="J3" s="48">
        <v>22</v>
      </c>
      <c r="K3" s="49">
        <v>18623440</v>
      </c>
      <c r="L3" s="49"/>
      <c r="M3" s="49"/>
      <c r="N3" s="49"/>
      <c r="O3" s="49"/>
      <c r="P3" s="49"/>
      <c r="Q3" s="49"/>
      <c r="R3" s="49"/>
      <c r="S3" s="49"/>
      <c r="T3" s="50"/>
    </row>
    <row r="4" spans="1:20">
      <c r="A4" s="62"/>
      <c r="B4" s="63"/>
      <c r="C4" s="15">
        <f>C3+1</f>
        <v>2</v>
      </c>
      <c r="D4" s="6" t="s">
        <v>246</v>
      </c>
      <c r="E4" s="61" t="s">
        <v>245</v>
      </c>
      <c r="F4" s="48"/>
      <c r="G4" s="48"/>
      <c r="H4" s="48"/>
      <c r="I4" s="48"/>
      <c r="J4" s="48"/>
      <c r="K4" s="48"/>
      <c r="L4" s="49">
        <v>475</v>
      </c>
      <c r="M4" s="49">
        <v>540075000</v>
      </c>
      <c r="N4" s="49"/>
      <c r="O4" s="49"/>
      <c r="P4" s="49"/>
      <c r="Q4" s="49"/>
      <c r="R4" s="49"/>
      <c r="S4" s="49"/>
      <c r="T4" s="50"/>
    </row>
    <row r="5" spans="1:20">
      <c r="A5" s="62"/>
      <c r="B5" s="63"/>
      <c r="C5" s="15">
        <f t="shared" ref="C5:C6" si="0">C4+1</f>
        <v>3</v>
      </c>
      <c r="D5" s="55" t="s">
        <v>247</v>
      </c>
      <c r="E5" s="61" t="s">
        <v>245</v>
      </c>
      <c r="F5" s="56"/>
      <c r="G5" s="56"/>
      <c r="H5" s="56"/>
      <c r="I5" s="56"/>
      <c r="J5" s="56"/>
      <c r="K5" s="56"/>
      <c r="L5" s="57"/>
      <c r="M5" s="57"/>
      <c r="N5" s="57">
        <v>4631</v>
      </c>
      <c r="O5" s="57">
        <v>5191290797</v>
      </c>
      <c r="P5" s="57">
        <v>2226</v>
      </c>
      <c r="Q5" s="57">
        <v>2499125748</v>
      </c>
      <c r="R5" s="49">
        <f>F5+H5+J5+L5+N5+P5</f>
        <v>6857</v>
      </c>
      <c r="S5" s="49">
        <f>G5+I5+K5+M5+O5+Q5</f>
        <v>7690416545</v>
      </c>
      <c r="T5" s="192">
        <f>S5/R5</f>
        <v>1121542.4449467696</v>
      </c>
    </row>
    <row r="6" spans="1:20" ht="13.5" thickBot="1">
      <c r="A6" s="62"/>
      <c r="B6" s="63"/>
      <c r="C6" s="17">
        <f t="shared" si="0"/>
        <v>4</v>
      </c>
      <c r="D6" s="51" t="s">
        <v>248</v>
      </c>
      <c r="E6" s="52" t="s">
        <v>249</v>
      </c>
      <c r="F6" s="53">
        <v>16379</v>
      </c>
      <c r="G6" s="53">
        <v>20147342732</v>
      </c>
      <c r="H6" s="53">
        <v>34837</v>
      </c>
      <c r="I6" s="53">
        <v>42469699734</v>
      </c>
      <c r="J6" s="53">
        <v>95315</v>
      </c>
      <c r="K6" s="53">
        <v>108253639553</v>
      </c>
      <c r="L6" s="53">
        <v>44081</v>
      </c>
      <c r="M6" s="53">
        <v>48854531490</v>
      </c>
      <c r="N6" s="53">
        <v>29782</v>
      </c>
      <c r="O6" s="53">
        <v>31442793230</v>
      </c>
      <c r="P6" s="53">
        <v>7499</v>
      </c>
      <c r="Q6" s="53">
        <v>7684210302</v>
      </c>
      <c r="R6" s="53">
        <f>F6+H6+J6+L6+N6+P6</f>
        <v>227893</v>
      </c>
      <c r="S6" s="53">
        <f>G6+I6+K6+M6+O6+Q6</f>
        <v>258852217041</v>
      </c>
      <c r="T6" s="173">
        <f>S6/R6</f>
        <v>1135849.7937233702</v>
      </c>
    </row>
    <row r="7" spans="1:20" ht="13.5" thickBot="1">
      <c r="A7" s="62"/>
      <c r="B7" s="63"/>
      <c r="C7" s="36"/>
      <c r="D7" s="3"/>
      <c r="E7" s="40" t="s">
        <v>47</v>
      </c>
      <c r="F7" s="35">
        <f t="shared" ref="F7:K7" si="1">SUM(F3:F6)</f>
        <v>16387</v>
      </c>
      <c r="G7" s="35">
        <f t="shared" si="1"/>
        <v>20157589596</v>
      </c>
      <c r="H7" s="35">
        <f t="shared" si="1"/>
        <v>34837</v>
      </c>
      <c r="I7" s="35">
        <f t="shared" si="1"/>
        <v>42469699734</v>
      </c>
      <c r="J7" s="35">
        <f t="shared" si="1"/>
        <v>95337</v>
      </c>
      <c r="K7" s="35">
        <f t="shared" si="1"/>
        <v>108272262993</v>
      </c>
      <c r="L7" s="35">
        <f>SUM(L3:L6)</f>
        <v>44556</v>
      </c>
      <c r="M7" s="35">
        <f t="shared" ref="M7:S7" si="2">SUM(M3:M6)</f>
        <v>49394606490</v>
      </c>
      <c r="N7" s="35">
        <f t="shared" si="2"/>
        <v>34413</v>
      </c>
      <c r="O7" s="35">
        <f t="shared" si="2"/>
        <v>36634084027</v>
      </c>
      <c r="P7" s="35">
        <f t="shared" si="2"/>
        <v>9725</v>
      </c>
      <c r="Q7" s="35">
        <f t="shared" si="2"/>
        <v>10183336050</v>
      </c>
      <c r="R7" s="35">
        <f t="shared" si="2"/>
        <v>234750</v>
      </c>
      <c r="S7" s="35">
        <f t="shared" si="2"/>
        <v>266542633586</v>
      </c>
      <c r="T7" s="193"/>
    </row>
    <row r="8" spans="1:20" ht="13.5" thickBot="1">
      <c r="A8" s="62"/>
      <c r="B8" s="63"/>
      <c r="C8" s="184">
        <v>1</v>
      </c>
      <c r="D8" s="185" t="s">
        <v>267</v>
      </c>
      <c r="E8" s="186" t="s">
        <v>268</v>
      </c>
      <c r="F8" s="187"/>
      <c r="G8" s="187"/>
      <c r="H8" s="187"/>
      <c r="I8" s="187"/>
      <c r="J8" s="187"/>
      <c r="K8" s="187"/>
      <c r="L8" s="187">
        <v>7349</v>
      </c>
      <c r="M8" s="187">
        <v>5691719733</v>
      </c>
      <c r="N8" s="187">
        <v>22411</v>
      </c>
      <c r="O8" s="187">
        <v>17980091645</v>
      </c>
      <c r="P8" s="187">
        <v>2999</v>
      </c>
      <c r="Q8" s="187">
        <v>2291325970</v>
      </c>
      <c r="R8" s="187">
        <f>F8+H8+J8+L8+N8+P8</f>
        <v>32759</v>
      </c>
      <c r="S8" s="187">
        <f>G8+I8+K8+M8+O8+Q8</f>
        <v>25963137348</v>
      </c>
      <c r="T8" s="194">
        <f>S8/R8</f>
        <v>792549.75267865323</v>
      </c>
    </row>
    <row r="9" spans="1:20" ht="13.5" thickBot="1">
      <c r="A9" s="62"/>
      <c r="B9" s="63"/>
      <c r="C9" s="188"/>
      <c r="D9" s="189"/>
      <c r="E9" s="190" t="s">
        <v>269</v>
      </c>
      <c r="F9" s="191">
        <f t="shared" ref="F9" si="3">SUM(F8:F8)</f>
        <v>0</v>
      </c>
      <c r="G9" s="191">
        <f t="shared" ref="G9" si="4">SUM(G8:G8)</f>
        <v>0</v>
      </c>
      <c r="H9" s="191">
        <f t="shared" ref="H9" si="5">SUM(H8:H8)</f>
        <v>0</v>
      </c>
      <c r="I9" s="191">
        <f t="shared" ref="I9" si="6">SUM(I8:I8)</f>
        <v>0</v>
      </c>
      <c r="J9" s="191">
        <f t="shared" ref="J9" si="7">SUM(J8:J8)</f>
        <v>0</v>
      </c>
      <c r="K9" s="191">
        <f t="shared" ref="K9" si="8">SUM(K8:K8)</f>
        <v>0</v>
      </c>
      <c r="L9" s="191">
        <f t="shared" ref="L9:S9" si="9">SUM(L8:L8)</f>
        <v>7349</v>
      </c>
      <c r="M9" s="191">
        <f t="shared" si="9"/>
        <v>5691719733</v>
      </c>
      <c r="N9" s="191">
        <f t="shared" si="9"/>
        <v>22411</v>
      </c>
      <c r="O9" s="191">
        <f t="shared" si="9"/>
        <v>17980091645</v>
      </c>
      <c r="P9" s="191">
        <f t="shared" si="9"/>
        <v>2999</v>
      </c>
      <c r="Q9" s="191">
        <f t="shared" si="9"/>
        <v>2291325970</v>
      </c>
      <c r="R9" s="191">
        <f t="shared" si="9"/>
        <v>32759</v>
      </c>
      <c r="S9" s="191">
        <f t="shared" si="9"/>
        <v>25963137348</v>
      </c>
      <c r="T9" s="195"/>
    </row>
    <row r="10" spans="1:20" ht="13.5" thickBot="1">
      <c r="A10" s="62"/>
      <c r="B10" s="63"/>
      <c r="C10" s="37"/>
      <c r="D10" s="38"/>
      <c r="E10" s="41" t="s">
        <v>270</v>
      </c>
      <c r="F10" s="182">
        <f t="shared" ref="F10" si="10">F9+F7</f>
        <v>16387</v>
      </c>
      <c r="G10" s="182">
        <f t="shared" ref="G10" si="11">G9+G7</f>
        <v>20157589596</v>
      </c>
      <c r="H10" s="182">
        <f t="shared" ref="H10" si="12">H9+H7</f>
        <v>34837</v>
      </c>
      <c r="I10" s="182">
        <f t="shared" ref="I10" si="13">I9+I7</f>
        <v>42469699734</v>
      </c>
      <c r="J10" s="182">
        <f t="shared" ref="J10" si="14">J9+J7</f>
        <v>95337</v>
      </c>
      <c r="K10" s="182">
        <f t="shared" ref="K10" si="15">K9+K7</f>
        <v>108272262993</v>
      </c>
      <c r="L10" s="182">
        <f t="shared" ref="L10:S10" si="16">L9+L7</f>
        <v>51905</v>
      </c>
      <c r="M10" s="182">
        <f t="shared" si="16"/>
        <v>55086326223</v>
      </c>
      <c r="N10" s="182">
        <f t="shared" si="16"/>
        <v>56824</v>
      </c>
      <c r="O10" s="182">
        <f t="shared" si="16"/>
        <v>54614175672</v>
      </c>
      <c r="P10" s="182">
        <f t="shared" si="16"/>
        <v>12724</v>
      </c>
      <c r="Q10" s="182">
        <f t="shared" si="16"/>
        <v>12474662020</v>
      </c>
      <c r="R10" s="182">
        <f t="shared" si="16"/>
        <v>267509</v>
      </c>
      <c r="S10" s="182">
        <f t="shared" si="16"/>
        <v>292505770934</v>
      </c>
      <c r="T10" s="196"/>
    </row>
    <row r="11" spans="1:20">
      <c r="A11" s="62"/>
      <c r="B11" s="63"/>
      <c r="C11" s="3"/>
      <c r="D11" s="3"/>
      <c r="E11" s="3"/>
    </row>
    <row r="12" spans="1:20" ht="13.5" thickBot="1">
      <c r="A12" s="62"/>
      <c r="B12" s="63"/>
      <c r="C12" s="3"/>
      <c r="D12" s="3"/>
      <c r="E12" s="3"/>
    </row>
    <row r="13" spans="1:20" ht="18.75" thickBot="1">
      <c r="A13" s="62"/>
      <c r="B13" s="63"/>
      <c r="C13" s="165" t="s">
        <v>279</v>
      </c>
      <c r="D13" s="166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8"/>
    </row>
    <row r="14" spans="1:20">
      <c r="A14" s="62"/>
      <c r="B14" s="63"/>
      <c r="C14" s="10" t="s">
        <v>26</v>
      </c>
      <c r="D14" s="43" t="s">
        <v>27</v>
      </c>
      <c r="E14" s="12" t="s">
        <v>28</v>
      </c>
      <c r="F14" s="13" t="s">
        <v>10</v>
      </c>
      <c r="G14" s="13" t="s">
        <v>11</v>
      </c>
      <c r="H14" s="13" t="s">
        <v>12</v>
      </c>
      <c r="I14" s="13" t="s">
        <v>13</v>
      </c>
      <c r="J14" s="13" t="s">
        <v>14</v>
      </c>
      <c r="K14" s="13" t="s">
        <v>15</v>
      </c>
      <c r="L14" s="13" t="s">
        <v>16</v>
      </c>
      <c r="M14" s="13" t="s">
        <v>17</v>
      </c>
      <c r="N14" s="13" t="s">
        <v>18</v>
      </c>
      <c r="O14" s="13" t="s">
        <v>19</v>
      </c>
      <c r="P14" s="13" t="s">
        <v>20</v>
      </c>
      <c r="Q14" s="13" t="s">
        <v>21</v>
      </c>
      <c r="R14" s="13" t="s">
        <v>22</v>
      </c>
      <c r="S14" s="13" t="s">
        <v>23</v>
      </c>
      <c r="T14" s="172" t="s">
        <v>251</v>
      </c>
    </row>
    <row r="15" spans="1:20">
      <c r="A15" s="62"/>
      <c r="B15" s="63"/>
      <c r="C15" s="174">
        <v>1</v>
      </c>
      <c r="D15" s="175" t="s">
        <v>258</v>
      </c>
      <c r="E15" s="176" t="s">
        <v>259</v>
      </c>
      <c r="F15" s="9">
        <v>29202</v>
      </c>
      <c r="G15" s="9">
        <v>15260993534</v>
      </c>
      <c r="H15" s="9">
        <v>35450</v>
      </c>
      <c r="I15" s="9">
        <v>9987846550</v>
      </c>
      <c r="J15" s="9">
        <v>44115</v>
      </c>
      <c r="K15" s="9">
        <v>2684730366</v>
      </c>
      <c r="L15" s="9">
        <v>48832</v>
      </c>
      <c r="M15" s="9">
        <v>3104511760</v>
      </c>
      <c r="N15" s="9">
        <v>50139</v>
      </c>
      <c r="O15" s="9">
        <v>3282322290</v>
      </c>
      <c r="P15" s="9">
        <v>12672</v>
      </c>
      <c r="Q15" s="9">
        <v>898797832</v>
      </c>
      <c r="R15" s="9">
        <f>F15+H15+J15+L15+N15+P15</f>
        <v>220410</v>
      </c>
      <c r="S15" s="9">
        <f>G15+I15+K15+M15+O15+Q15</f>
        <v>35219202332</v>
      </c>
      <c r="T15" s="177">
        <f>S15/R15</f>
        <v>159789.49381607005</v>
      </c>
    </row>
    <row r="16" spans="1:20" ht="13.5" thickBot="1">
      <c r="A16" s="62"/>
      <c r="B16" s="63"/>
      <c r="C16" s="36"/>
      <c r="D16" s="3"/>
      <c r="E16" s="40" t="s">
        <v>260</v>
      </c>
      <c r="F16" s="35">
        <f t="shared" ref="F16:K16" si="17">SUM(F15:F15)</f>
        <v>29202</v>
      </c>
      <c r="G16" s="35">
        <f t="shared" si="17"/>
        <v>15260993534</v>
      </c>
      <c r="H16" s="35">
        <f t="shared" si="17"/>
        <v>35450</v>
      </c>
      <c r="I16" s="35">
        <f t="shared" si="17"/>
        <v>9987846550</v>
      </c>
      <c r="J16" s="35">
        <f t="shared" si="17"/>
        <v>44115</v>
      </c>
      <c r="K16" s="35">
        <f t="shared" si="17"/>
        <v>2684730366</v>
      </c>
      <c r="L16" s="35">
        <f t="shared" ref="L16:S16" si="18">SUM(L15:L15)</f>
        <v>48832</v>
      </c>
      <c r="M16" s="35">
        <f t="shared" si="18"/>
        <v>3104511760</v>
      </c>
      <c r="N16" s="35">
        <f t="shared" si="18"/>
        <v>50139</v>
      </c>
      <c r="O16" s="35">
        <f t="shared" si="18"/>
        <v>3282322290</v>
      </c>
      <c r="P16" s="35">
        <f t="shared" si="18"/>
        <v>12672</v>
      </c>
      <c r="Q16" s="35">
        <f t="shared" si="18"/>
        <v>898797832</v>
      </c>
      <c r="R16" s="35">
        <f t="shared" si="18"/>
        <v>220410</v>
      </c>
      <c r="S16" s="35">
        <f t="shared" si="18"/>
        <v>35219202332</v>
      </c>
      <c r="T16" s="4"/>
    </row>
    <row r="17" spans="1:20" ht="13.5" thickBot="1">
      <c r="A17" s="62"/>
      <c r="B17" s="63"/>
      <c r="C17" s="169" t="s">
        <v>265</v>
      </c>
      <c r="D17" s="183">
        <v>84724.81</v>
      </c>
      <c r="E17" s="170" t="s">
        <v>266</v>
      </c>
      <c r="F17" s="171"/>
      <c r="G17" s="171"/>
      <c r="H17" s="171"/>
      <c r="I17" s="171"/>
      <c r="J17" s="171"/>
      <c r="K17" s="171"/>
      <c r="L17" s="171"/>
      <c r="M17" s="41" t="s">
        <v>261</v>
      </c>
      <c r="N17" s="171">
        <f>N16</f>
        <v>50139</v>
      </c>
      <c r="O17" s="171">
        <f t="shared" ref="O17:Q17" si="19">O16</f>
        <v>3282322290</v>
      </c>
      <c r="P17" s="171">
        <f t="shared" si="19"/>
        <v>12672</v>
      </c>
      <c r="Q17" s="171">
        <f t="shared" si="19"/>
        <v>898797832</v>
      </c>
      <c r="R17" s="171">
        <f>F17+H17+J17+L17+N17+P17</f>
        <v>62811</v>
      </c>
      <c r="S17" s="171">
        <f>O17+Q17</f>
        <v>4181120122</v>
      </c>
      <c r="T17" s="173">
        <f>S17/R17</f>
        <v>66566.686121857638</v>
      </c>
    </row>
    <row r="18" spans="1:20">
      <c r="A18" s="62"/>
      <c r="B18" s="63"/>
      <c r="C18" s="3"/>
      <c r="D18" s="3"/>
      <c r="E18" s="3"/>
    </row>
    <row r="19" spans="1:20" ht="13.5" thickBot="1">
      <c r="A19" s="62"/>
      <c r="B19" s="63"/>
      <c r="C19" s="3"/>
      <c r="D19" s="3"/>
      <c r="E19" s="3"/>
    </row>
    <row r="20" spans="1:20" ht="18.75" thickBot="1">
      <c r="A20" s="62"/>
      <c r="B20" s="63"/>
      <c r="C20" s="64" t="s">
        <v>277</v>
      </c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7"/>
    </row>
    <row r="21" spans="1:20">
      <c r="A21" s="62"/>
      <c r="B21" s="63"/>
      <c r="C21" s="10" t="s">
        <v>26</v>
      </c>
      <c r="D21" s="43" t="s">
        <v>27</v>
      </c>
      <c r="E21" s="12" t="s">
        <v>28</v>
      </c>
      <c r="F21" s="13" t="s">
        <v>10</v>
      </c>
      <c r="G21" s="13" t="s">
        <v>11</v>
      </c>
      <c r="H21" s="13" t="s">
        <v>12</v>
      </c>
      <c r="I21" s="13" t="s">
        <v>13</v>
      </c>
      <c r="J21" s="13" t="s">
        <v>14</v>
      </c>
      <c r="K21" s="13" t="s">
        <v>15</v>
      </c>
      <c r="L21" s="13" t="s">
        <v>16</v>
      </c>
      <c r="M21" s="13" t="s">
        <v>17</v>
      </c>
      <c r="N21" s="13" t="s">
        <v>18</v>
      </c>
      <c r="O21" s="13" t="s">
        <v>19</v>
      </c>
      <c r="P21" s="13" t="s">
        <v>20</v>
      </c>
      <c r="Q21" s="13" t="s">
        <v>21</v>
      </c>
      <c r="R21" s="13" t="s">
        <v>22</v>
      </c>
      <c r="S21" s="13" t="s">
        <v>23</v>
      </c>
      <c r="T21" s="172" t="s">
        <v>251</v>
      </c>
    </row>
    <row r="22" spans="1:20">
      <c r="A22" s="62"/>
      <c r="B22" s="63"/>
      <c r="C22" s="178">
        <v>1</v>
      </c>
      <c r="D22" s="22" t="s">
        <v>271</v>
      </c>
      <c r="E22" s="180" t="s">
        <v>272</v>
      </c>
      <c r="F22" s="24"/>
      <c r="G22" s="23"/>
      <c r="H22" s="24"/>
      <c r="I22" s="24"/>
      <c r="J22" s="24"/>
      <c r="K22" s="23"/>
      <c r="L22" s="23"/>
      <c r="M22" s="23"/>
      <c r="N22" s="23"/>
      <c r="O22" s="23"/>
      <c r="P22" s="23">
        <v>4</v>
      </c>
      <c r="Q22" s="23">
        <v>484224000</v>
      </c>
      <c r="R22" s="23">
        <f t="shared" ref="R22:S24" si="20">F22+H22+J22+L22+N22+P22</f>
        <v>4</v>
      </c>
      <c r="S22" s="23">
        <f t="shared" si="20"/>
        <v>484224000</v>
      </c>
      <c r="T22" s="181">
        <f>S22/R22</f>
        <v>121056000</v>
      </c>
    </row>
    <row r="23" spans="1:20">
      <c r="A23" s="62"/>
      <c r="B23" s="63"/>
      <c r="C23" s="199">
        <f>C22+1</f>
        <v>2</v>
      </c>
      <c r="D23" s="22" t="s">
        <v>273</v>
      </c>
      <c r="E23" s="180" t="s">
        <v>274</v>
      </c>
      <c r="F23" s="24"/>
      <c r="G23" s="24"/>
      <c r="H23" s="24"/>
      <c r="I23" s="24"/>
      <c r="J23" s="24"/>
      <c r="K23" s="24"/>
      <c r="L23" s="23"/>
      <c r="M23" s="23"/>
      <c r="N23" s="23">
        <v>11</v>
      </c>
      <c r="O23" s="23">
        <v>1210559999</v>
      </c>
      <c r="P23" s="23">
        <v>15</v>
      </c>
      <c r="Q23" s="23">
        <v>1838208000</v>
      </c>
      <c r="R23" s="23">
        <f t="shared" si="20"/>
        <v>26</v>
      </c>
      <c r="S23" s="23">
        <f t="shared" si="20"/>
        <v>3048767999</v>
      </c>
      <c r="T23" s="181">
        <f>S23/R23</f>
        <v>117260307.65384616</v>
      </c>
    </row>
    <row r="24" spans="1:20" ht="13.5" thickBot="1">
      <c r="A24" s="62"/>
      <c r="B24" s="63"/>
      <c r="C24" s="200">
        <f t="shared" ref="C24" si="21">C23+1</f>
        <v>3</v>
      </c>
      <c r="D24" s="201" t="s">
        <v>275</v>
      </c>
      <c r="E24" s="202" t="s">
        <v>276</v>
      </c>
      <c r="F24" s="203"/>
      <c r="G24" s="203"/>
      <c r="H24" s="203"/>
      <c r="I24" s="203"/>
      <c r="J24" s="203"/>
      <c r="K24" s="203"/>
      <c r="L24" s="197"/>
      <c r="M24" s="197"/>
      <c r="N24" s="197"/>
      <c r="O24" s="197"/>
      <c r="P24" s="197">
        <v>12</v>
      </c>
      <c r="Q24" s="197">
        <v>1467648000</v>
      </c>
      <c r="R24" s="197">
        <f t="shared" si="20"/>
        <v>12</v>
      </c>
      <c r="S24" s="197">
        <f t="shared" si="20"/>
        <v>1467648000</v>
      </c>
      <c r="T24" s="198">
        <f>S24/R24</f>
        <v>122304000</v>
      </c>
    </row>
    <row r="25" spans="1:20" ht="13.5" thickBot="1">
      <c r="A25" s="62"/>
      <c r="B25" s="63"/>
      <c r="C25" s="188"/>
      <c r="D25" s="189"/>
      <c r="E25" s="190" t="s">
        <v>278</v>
      </c>
      <c r="F25" s="191">
        <f t="shared" ref="F25:S25" si="22">SUM(F22:F24)</f>
        <v>0</v>
      </c>
      <c r="G25" s="191">
        <f t="shared" si="22"/>
        <v>0</v>
      </c>
      <c r="H25" s="191">
        <f t="shared" si="22"/>
        <v>0</v>
      </c>
      <c r="I25" s="191">
        <f t="shared" si="22"/>
        <v>0</v>
      </c>
      <c r="J25" s="191">
        <f t="shared" si="22"/>
        <v>0</v>
      </c>
      <c r="K25" s="191">
        <f t="shared" si="22"/>
        <v>0</v>
      </c>
      <c r="L25" s="191">
        <f t="shared" si="22"/>
        <v>0</v>
      </c>
      <c r="M25" s="191">
        <f t="shared" si="22"/>
        <v>0</v>
      </c>
      <c r="N25" s="191">
        <f t="shared" si="22"/>
        <v>11</v>
      </c>
      <c r="O25" s="191">
        <f t="shared" si="22"/>
        <v>1210559999</v>
      </c>
      <c r="P25" s="191">
        <f t="shared" si="22"/>
        <v>31</v>
      </c>
      <c r="Q25" s="191">
        <f t="shared" si="22"/>
        <v>3790080000</v>
      </c>
      <c r="R25" s="191">
        <f t="shared" si="22"/>
        <v>42</v>
      </c>
      <c r="S25" s="191">
        <f t="shared" si="22"/>
        <v>5000639999</v>
      </c>
      <c r="T25" s="195"/>
    </row>
    <row r="26" spans="1:20">
      <c r="A26" s="62"/>
      <c r="B26" s="63"/>
      <c r="C26" s="3"/>
      <c r="D26" s="3"/>
      <c r="E26" s="3"/>
    </row>
    <row r="27" spans="1:20" ht="13.5" thickBot="1">
      <c r="A27" s="62"/>
      <c r="B27" s="63"/>
      <c r="C27" s="3"/>
      <c r="D27" s="3"/>
      <c r="E27" s="3"/>
    </row>
    <row r="28" spans="1:20" ht="18.75" thickBot="1">
      <c r="A28" s="62"/>
      <c r="B28" s="63"/>
      <c r="C28" s="165" t="s">
        <v>262</v>
      </c>
      <c r="D28" s="166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8"/>
    </row>
    <row r="29" spans="1:20">
      <c r="A29" s="62"/>
      <c r="B29" s="63"/>
      <c r="C29" s="10" t="s">
        <v>26</v>
      </c>
      <c r="D29" s="43" t="s">
        <v>27</v>
      </c>
      <c r="E29" s="12" t="s">
        <v>28</v>
      </c>
      <c r="F29" s="13" t="s">
        <v>10</v>
      </c>
      <c r="G29" s="13" t="s">
        <v>11</v>
      </c>
      <c r="H29" s="13" t="s">
        <v>12</v>
      </c>
      <c r="I29" s="13" t="s">
        <v>13</v>
      </c>
      <c r="J29" s="13" t="s">
        <v>14</v>
      </c>
      <c r="K29" s="13" t="s">
        <v>15</v>
      </c>
      <c r="L29" s="13" t="s">
        <v>16</v>
      </c>
      <c r="M29" s="13" t="s">
        <v>17</v>
      </c>
      <c r="N29" s="13" t="s">
        <v>18</v>
      </c>
      <c r="O29" s="13" t="s">
        <v>19</v>
      </c>
      <c r="P29" s="13" t="s">
        <v>20</v>
      </c>
      <c r="Q29" s="13" t="s">
        <v>21</v>
      </c>
      <c r="R29" s="13" t="s">
        <v>22</v>
      </c>
      <c r="S29" s="13" t="s">
        <v>23</v>
      </c>
      <c r="T29" s="172" t="s">
        <v>251</v>
      </c>
    </row>
    <row r="30" spans="1:20">
      <c r="A30" s="62"/>
      <c r="B30" s="63"/>
      <c r="C30" s="178">
        <v>1</v>
      </c>
      <c r="D30" s="179" t="s">
        <v>263</v>
      </c>
      <c r="E30" s="180" t="s">
        <v>264</v>
      </c>
      <c r="F30" s="23">
        <v>223</v>
      </c>
      <c r="G30" s="23">
        <v>1598910000</v>
      </c>
      <c r="H30" s="23">
        <v>2710</v>
      </c>
      <c r="I30" s="23">
        <v>18582141566</v>
      </c>
      <c r="J30" s="23">
        <v>5573</v>
      </c>
      <c r="K30" s="23">
        <v>39958410000</v>
      </c>
      <c r="L30" s="23">
        <v>8653</v>
      </c>
      <c r="M30" s="23">
        <v>62919267445</v>
      </c>
      <c r="N30" s="23">
        <v>10095</v>
      </c>
      <c r="O30" s="23">
        <v>74179522368</v>
      </c>
      <c r="P30" s="23">
        <v>2030</v>
      </c>
      <c r="Q30" s="23">
        <v>15052612400</v>
      </c>
      <c r="R30" s="23">
        <f>F30+H30+J30+L30+N30+P30</f>
        <v>29284</v>
      </c>
      <c r="S30" s="23">
        <f>G30+I30+K30+M30+O30+Q30</f>
        <v>212290863779</v>
      </c>
      <c r="T30" s="181">
        <f>S30/R30</f>
        <v>7249380.6781518916</v>
      </c>
    </row>
    <row r="31" spans="1:20" ht="13.5" thickBot="1">
      <c r="A31" s="62"/>
      <c r="B31" s="63"/>
      <c r="C31" s="37"/>
      <c r="D31" s="38"/>
      <c r="E31" s="41" t="s">
        <v>260</v>
      </c>
      <c r="F31" s="182">
        <f t="shared" ref="F31" si="23">SUM(F30:F30)</f>
        <v>223</v>
      </c>
      <c r="G31" s="182">
        <f t="shared" ref="G31" si="24">SUM(G30:G30)</f>
        <v>1598910000</v>
      </c>
      <c r="H31" s="182">
        <f t="shared" ref="H31" si="25">SUM(H30:H30)</f>
        <v>2710</v>
      </c>
      <c r="I31" s="182">
        <f t="shared" ref="I31" si="26">SUM(I30:I30)</f>
        <v>18582141566</v>
      </c>
      <c r="J31" s="182">
        <f t="shared" ref="J31" si="27">SUM(J30:J30)</f>
        <v>5573</v>
      </c>
      <c r="K31" s="182">
        <f t="shared" ref="K31" si="28">SUM(K30:K30)</f>
        <v>39958410000</v>
      </c>
      <c r="L31" s="182">
        <f t="shared" ref="L31:S31" si="29">SUM(L30:L30)</f>
        <v>8653</v>
      </c>
      <c r="M31" s="182">
        <f t="shared" si="29"/>
        <v>62919267445</v>
      </c>
      <c r="N31" s="182">
        <f t="shared" si="29"/>
        <v>10095</v>
      </c>
      <c r="O31" s="182">
        <f t="shared" si="29"/>
        <v>74179522368</v>
      </c>
      <c r="P31" s="182">
        <f t="shared" si="29"/>
        <v>2030</v>
      </c>
      <c r="Q31" s="182">
        <f t="shared" si="29"/>
        <v>15052612400</v>
      </c>
      <c r="R31" s="182">
        <f t="shared" si="29"/>
        <v>29284</v>
      </c>
      <c r="S31" s="182">
        <f t="shared" si="29"/>
        <v>212290863779</v>
      </c>
      <c r="T31" s="5"/>
    </row>
    <row r="32" spans="1:20">
      <c r="A32" s="62"/>
      <c r="B32" s="63"/>
      <c r="C32" s="3"/>
      <c r="D32" s="3"/>
      <c r="E32" s="3"/>
    </row>
    <row r="33" spans="1:20" ht="13.5" thickBot="1">
      <c r="A33" s="62"/>
      <c r="B33" s="63"/>
      <c r="C33" s="3"/>
      <c r="D33" s="3"/>
      <c r="E33" s="3"/>
    </row>
    <row r="34" spans="1:20" ht="18.75" thickBot="1">
      <c r="A34" s="62"/>
      <c r="B34" s="63"/>
      <c r="C34" s="165" t="s">
        <v>280</v>
      </c>
      <c r="D34" s="166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8"/>
    </row>
    <row r="35" spans="1:20">
      <c r="A35" s="62"/>
      <c r="B35" s="63"/>
      <c r="C35" s="10" t="s">
        <v>26</v>
      </c>
      <c r="D35" s="43" t="s">
        <v>27</v>
      </c>
      <c r="E35" s="12" t="s">
        <v>28</v>
      </c>
      <c r="F35" s="13" t="s">
        <v>10</v>
      </c>
      <c r="G35" s="13" t="s">
        <v>11</v>
      </c>
      <c r="H35" s="13" t="s">
        <v>12</v>
      </c>
      <c r="I35" s="13" t="s">
        <v>13</v>
      </c>
      <c r="J35" s="13" t="s">
        <v>14</v>
      </c>
      <c r="K35" s="13" t="s">
        <v>15</v>
      </c>
      <c r="L35" s="13" t="s">
        <v>16</v>
      </c>
      <c r="M35" s="13" t="s">
        <v>17</v>
      </c>
      <c r="N35" s="13" t="s">
        <v>18</v>
      </c>
      <c r="O35" s="13" t="s">
        <v>19</v>
      </c>
      <c r="P35" s="13" t="s">
        <v>20</v>
      </c>
      <c r="Q35" s="13" t="s">
        <v>21</v>
      </c>
      <c r="R35" s="13" t="s">
        <v>22</v>
      </c>
      <c r="S35" s="13" t="s">
        <v>23</v>
      </c>
      <c r="T35" s="172" t="s">
        <v>251</v>
      </c>
    </row>
    <row r="36" spans="1:20">
      <c r="A36" s="62"/>
      <c r="B36" s="63"/>
      <c r="C36" s="178">
        <v>1</v>
      </c>
      <c r="D36" s="179" t="s">
        <v>281</v>
      </c>
      <c r="E36" s="180" t="s">
        <v>282</v>
      </c>
      <c r="F36" s="23">
        <v>710</v>
      </c>
      <c r="G36" s="23">
        <v>3717063000</v>
      </c>
      <c r="H36" s="23">
        <v>2185</v>
      </c>
      <c r="I36" s="23">
        <v>11439130500</v>
      </c>
      <c r="J36" s="23">
        <v>3701</v>
      </c>
      <c r="K36" s="23">
        <v>19368397855</v>
      </c>
      <c r="L36" s="23">
        <v>5456</v>
      </c>
      <c r="M36" s="23">
        <v>28479016688</v>
      </c>
      <c r="N36" s="23">
        <v>6589</v>
      </c>
      <c r="O36" s="23">
        <v>34340774837</v>
      </c>
      <c r="P36" s="23">
        <v>1702</v>
      </c>
      <c r="Q36" s="23">
        <v>8886790946</v>
      </c>
      <c r="R36" s="23">
        <f>F36+H36+J36+L36+N36+P36</f>
        <v>20343</v>
      </c>
      <c r="S36" s="23">
        <f>G36+I36+K36+M36+O36+Q36</f>
        <v>106231173826</v>
      </c>
      <c r="T36" s="181">
        <f>S36/R36</f>
        <v>5222001.3678415176</v>
      </c>
    </row>
    <row r="37" spans="1:20" ht="13.5" thickBot="1">
      <c r="A37" s="62"/>
      <c r="B37" s="63"/>
      <c r="C37" s="37"/>
      <c r="D37" s="38"/>
      <c r="E37" s="41" t="s">
        <v>260</v>
      </c>
      <c r="F37" s="182">
        <f t="shared" ref="F37" si="30">SUM(F36:F36)</f>
        <v>710</v>
      </c>
      <c r="G37" s="182">
        <f t="shared" ref="G37:K37" si="31">SUM(G36:G36)</f>
        <v>3717063000</v>
      </c>
      <c r="H37" s="182">
        <f t="shared" si="31"/>
        <v>2185</v>
      </c>
      <c r="I37" s="182">
        <f t="shared" si="31"/>
        <v>11439130500</v>
      </c>
      <c r="J37" s="182">
        <f t="shared" si="31"/>
        <v>3701</v>
      </c>
      <c r="K37" s="182">
        <f t="shared" si="31"/>
        <v>19368397855</v>
      </c>
      <c r="L37" s="182">
        <f t="shared" ref="L37" si="32">SUM(L36:L36)</f>
        <v>5456</v>
      </c>
      <c r="M37" s="182">
        <f t="shared" ref="M37" si="33">SUM(M36:M36)</f>
        <v>28479016688</v>
      </c>
      <c r="N37" s="182">
        <f t="shared" ref="N37" si="34">SUM(N36:N36)</f>
        <v>6589</v>
      </c>
      <c r="O37" s="182">
        <f t="shared" ref="O37" si="35">SUM(O36:O36)</f>
        <v>34340774837</v>
      </c>
      <c r="P37" s="182">
        <f t="shared" ref="P37" si="36">SUM(P36:P36)</f>
        <v>1702</v>
      </c>
      <c r="Q37" s="182">
        <f t="shared" ref="Q37" si="37">SUM(Q36:Q36)</f>
        <v>8886790946</v>
      </c>
      <c r="R37" s="182">
        <f t="shared" ref="R37" si="38">SUM(R36:R36)</f>
        <v>20343</v>
      </c>
      <c r="S37" s="182">
        <f t="shared" ref="S37" si="39">SUM(S36:S36)</f>
        <v>106231173826</v>
      </c>
      <c r="T37" s="5"/>
    </row>
    <row r="38" spans="1:20">
      <c r="A38" s="62"/>
      <c r="B38" s="63"/>
      <c r="C38" s="3"/>
      <c r="D38" s="3"/>
      <c r="E38" s="3"/>
    </row>
    <row r="39" spans="1:20">
      <c r="A39" s="62"/>
      <c r="B39" s="63"/>
      <c r="C39" s="3"/>
      <c r="D39" s="3"/>
      <c r="E39" s="3"/>
    </row>
    <row r="40" spans="1:20">
      <c r="A40" s="62"/>
      <c r="B40" s="63"/>
      <c r="C40" s="3"/>
      <c r="D40" s="3"/>
      <c r="E40" s="3"/>
    </row>
    <row r="41" spans="1:20">
      <c r="A41" s="62"/>
      <c r="B41" s="63"/>
      <c r="C41" s="3"/>
      <c r="D41" s="3"/>
      <c r="E41" s="3"/>
    </row>
    <row r="42" spans="1:20">
      <c r="A42" s="62"/>
      <c r="B42" s="63"/>
      <c r="C42" s="3"/>
      <c r="D42" s="3"/>
      <c r="E42" s="3"/>
    </row>
    <row r="43" spans="1:20">
      <c r="A43" s="62"/>
      <c r="B43" s="63"/>
      <c r="C43" s="3"/>
      <c r="D43" s="3"/>
      <c r="E43" s="3"/>
    </row>
    <row r="44" spans="1:20">
      <c r="A44" s="62"/>
      <c r="B44" s="63"/>
      <c r="C44" s="3"/>
      <c r="D44" s="3"/>
      <c r="E44" s="3"/>
    </row>
    <row r="45" spans="1:20">
      <c r="A45" s="62"/>
      <c r="B45" s="63"/>
      <c r="C45" s="3"/>
      <c r="D45" s="3"/>
      <c r="E45" s="3"/>
    </row>
    <row r="46" spans="1:20">
      <c r="A46" s="62"/>
      <c r="B46" s="63"/>
      <c r="C46" s="3"/>
      <c r="D46" s="3"/>
      <c r="E46" s="3"/>
    </row>
    <row r="47" spans="1:20">
      <c r="A47" s="62"/>
      <c r="B47" s="63"/>
      <c r="C47" s="3"/>
      <c r="D47" s="3"/>
      <c r="E47" s="3"/>
    </row>
    <row r="48" spans="1:20">
      <c r="A48" s="62"/>
      <c r="B48" s="63"/>
      <c r="C48" s="3"/>
      <c r="D48" s="3"/>
      <c r="E48" s="3"/>
    </row>
    <row r="49" spans="1:5">
      <c r="A49" s="62"/>
      <c r="B49" s="63"/>
      <c r="C49" s="3"/>
      <c r="D49" s="3"/>
      <c r="E49" s="3"/>
    </row>
    <row r="50" spans="1:5">
      <c r="A50" s="62"/>
      <c r="B50" s="63"/>
      <c r="C50" s="3"/>
      <c r="D50" s="3"/>
      <c r="E50" s="3"/>
    </row>
    <row r="51" spans="1:5">
      <c r="A51" s="62"/>
      <c r="B51" s="63"/>
      <c r="C51" s="3"/>
      <c r="D51" s="3"/>
      <c r="E51" s="3"/>
    </row>
    <row r="52" spans="1:5">
      <c r="A52" s="62"/>
      <c r="B52" s="63"/>
      <c r="C52" s="3"/>
      <c r="D52" s="3"/>
      <c r="E52" s="3"/>
    </row>
    <row r="53" spans="1:5">
      <c r="A53" s="62"/>
      <c r="B53" s="63"/>
      <c r="C53" s="3"/>
      <c r="D53" s="3"/>
      <c r="E53" s="3"/>
    </row>
    <row r="54" spans="1:5">
      <c r="A54" s="62"/>
      <c r="B54" s="63"/>
      <c r="C54" s="3"/>
      <c r="D54" s="3"/>
      <c r="E54" s="3"/>
    </row>
    <row r="55" spans="1:5">
      <c r="A55" s="62"/>
      <c r="B55" s="63"/>
      <c r="C55" s="3"/>
      <c r="D55" s="3"/>
      <c r="E55" s="3"/>
    </row>
    <row r="56" spans="1:5">
      <c r="A56" s="62"/>
      <c r="B56" s="63"/>
      <c r="C56" s="3"/>
      <c r="D56" s="3"/>
      <c r="E56" s="3"/>
    </row>
    <row r="57" spans="1:5">
      <c r="A57" s="62"/>
      <c r="B57" s="63"/>
      <c r="C57" s="3"/>
      <c r="D57" s="3"/>
    </row>
    <row r="58" spans="1:5">
      <c r="A58" s="62"/>
      <c r="B58" s="63"/>
      <c r="C58" s="3"/>
      <c r="D58" s="3"/>
    </row>
    <row r="59" spans="1:5">
      <c r="A59" s="62"/>
      <c r="B59" s="63"/>
      <c r="C59" s="3"/>
      <c r="D59" s="3"/>
    </row>
    <row r="60" spans="1:5">
      <c r="A60" s="62"/>
      <c r="B60" s="63"/>
      <c r="C60" s="3"/>
      <c r="D60" s="3"/>
    </row>
    <row r="61" spans="1:5">
      <c r="A61" s="62"/>
      <c r="B61" s="63"/>
      <c r="C61" s="3"/>
      <c r="D61" s="3"/>
    </row>
    <row r="62" spans="1:5">
      <c r="A62" s="62"/>
      <c r="B62" s="63"/>
      <c r="C62" s="3"/>
      <c r="D62" s="3"/>
    </row>
    <row r="63" spans="1:5">
      <c r="A63" s="62"/>
      <c r="B63" s="63"/>
      <c r="C63" s="3"/>
      <c r="D63" s="3"/>
    </row>
    <row r="64" spans="1:5">
      <c r="A64" s="62"/>
      <c r="B64" s="63"/>
      <c r="C64" s="3"/>
      <c r="D64" s="3"/>
    </row>
    <row r="65" spans="1:4">
      <c r="A65" s="62"/>
      <c r="B65" s="63"/>
      <c r="C65" s="3"/>
      <c r="D65" s="3"/>
    </row>
    <row r="66" spans="1:4">
      <c r="A66" s="62"/>
      <c r="B66" s="63"/>
      <c r="C66" s="3"/>
      <c r="D66" s="3"/>
    </row>
    <row r="67" spans="1:4">
      <c r="A67" s="62"/>
      <c r="B67" s="63"/>
      <c r="C67" s="3"/>
      <c r="D67" s="3"/>
    </row>
    <row r="68" spans="1:4">
      <c r="A68" s="62"/>
      <c r="B68" s="63"/>
      <c r="C68" s="3"/>
      <c r="D68" s="3"/>
    </row>
    <row r="69" spans="1:4">
      <c r="A69" s="62"/>
      <c r="B69" s="63"/>
      <c r="C69" s="3"/>
      <c r="D69" s="3"/>
    </row>
    <row r="70" spans="1:4">
      <c r="A70" s="62"/>
      <c r="B70" s="63"/>
      <c r="C70" s="3"/>
      <c r="D70" s="3"/>
    </row>
    <row r="71" spans="1:4">
      <c r="A71" s="62"/>
      <c r="B71" s="63"/>
      <c r="C71" s="3"/>
      <c r="D71" s="3"/>
    </row>
    <row r="72" spans="1:4">
      <c r="A72" s="62"/>
      <c r="B72" s="63"/>
      <c r="C72" s="3"/>
      <c r="D72" s="3"/>
    </row>
    <row r="73" spans="1:4">
      <c r="A73" s="62"/>
      <c r="B73" s="63"/>
      <c r="C73" s="3"/>
      <c r="D73" s="3"/>
    </row>
    <row r="74" spans="1:4">
      <c r="A74" s="62"/>
      <c r="B74" s="63"/>
    </row>
    <row r="75" spans="1:4">
      <c r="A75" s="62"/>
      <c r="B75" s="63"/>
    </row>
    <row r="76" spans="1:4">
      <c r="A76" s="62"/>
      <c r="B76" s="63"/>
    </row>
    <row r="77" spans="1:4">
      <c r="A77" s="62"/>
      <c r="B77" s="63"/>
    </row>
    <row r="78" spans="1:4">
      <c r="A78" s="62"/>
      <c r="B78" s="63"/>
    </row>
    <row r="79" spans="1:4">
      <c r="A79" s="62"/>
      <c r="B79" s="63"/>
    </row>
    <row r="80" spans="1:4">
      <c r="A80" s="62"/>
      <c r="B80" s="63"/>
    </row>
    <row r="81" spans="1:2">
      <c r="A81" s="62"/>
      <c r="B81" s="63"/>
    </row>
    <row r="82" spans="1:2">
      <c r="A82" s="62"/>
      <c r="B82" s="63"/>
    </row>
    <row r="83" spans="1:2">
      <c r="A83" s="62"/>
      <c r="B83" s="63"/>
    </row>
    <row r="84" spans="1:2">
      <c r="A84" s="62"/>
      <c r="B84" s="63"/>
    </row>
    <row r="85" spans="1:2">
      <c r="A85" s="62"/>
      <c r="B85" s="63"/>
    </row>
    <row r="86" spans="1:2">
      <c r="A86" s="62"/>
      <c r="B86" s="63"/>
    </row>
    <row r="87" spans="1:2">
      <c r="A87" s="62"/>
      <c r="B87" s="63"/>
    </row>
    <row r="88" spans="1:2">
      <c r="A88" s="62"/>
      <c r="B88" s="63"/>
    </row>
    <row r="89" spans="1:2">
      <c r="A89" s="62"/>
      <c r="B89" s="63"/>
    </row>
    <row r="90" spans="1:2">
      <c r="A90" s="62"/>
      <c r="B90" s="63"/>
    </row>
    <row r="91" spans="1:2">
      <c r="A91" s="62"/>
      <c r="B91" s="63"/>
    </row>
    <row r="92" spans="1:2">
      <c r="A92" s="62"/>
      <c r="B92" s="63"/>
    </row>
    <row r="93" spans="1:2">
      <c r="A93" s="62"/>
      <c r="B93" s="63"/>
    </row>
    <row r="94" spans="1:2">
      <c r="A94" s="62"/>
      <c r="B94" s="63"/>
    </row>
    <row r="95" spans="1:2">
      <c r="A95" s="62"/>
      <c r="B95" s="63"/>
    </row>
    <row r="96" spans="1:2">
      <c r="A96" s="62"/>
      <c r="B96" s="63"/>
    </row>
    <row r="97" spans="1:2">
      <c r="A97" s="62"/>
      <c r="B97" s="63"/>
    </row>
    <row r="98" spans="1:2">
      <c r="A98" s="62"/>
      <c r="B98" s="63"/>
    </row>
    <row r="99" spans="1:2">
      <c r="A99" s="62"/>
      <c r="B99" s="63"/>
    </row>
    <row r="100" spans="1:2">
      <c r="A100" s="62"/>
      <c r="B100" s="63"/>
    </row>
    <row r="101" spans="1:2">
      <c r="A101" s="62"/>
      <c r="B101" s="63"/>
    </row>
    <row r="102" spans="1:2">
      <c r="A102" s="62"/>
      <c r="B102" s="63"/>
    </row>
    <row r="103" spans="1:2">
      <c r="A103" s="62"/>
      <c r="B103" s="63"/>
    </row>
    <row r="104" spans="1:2">
      <c r="A104" s="62"/>
      <c r="B104" s="63"/>
    </row>
    <row r="105" spans="1:2">
      <c r="A105" s="62"/>
      <c r="B105" s="63"/>
    </row>
    <row r="106" spans="1:2">
      <c r="A106" s="62"/>
      <c r="B106" s="63"/>
    </row>
    <row r="107" spans="1:2">
      <c r="A107" s="62"/>
      <c r="B107" s="63"/>
    </row>
    <row r="108" spans="1:2">
      <c r="A108" s="62"/>
      <c r="B108" s="63"/>
    </row>
    <row r="109" spans="1:2">
      <c r="A109" s="62"/>
      <c r="B109" s="63"/>
    </row>
    <row r="110" spans="1:2">
      <c r="A110" s="62"/>
      <c r="B110" s="63"/>
    </row>
    <row r="111" spans="1:2">
      <c r="A111" s="62"/>
      <c r="B111" s="63"/>
    </row>
    <row r="112" spans="1:2">
      <c r="A112" s="62"/>
      <c r="B112" s="63"/>
    </row>
    <row r="113" spans="1:2">
      <c r="A113" s="62"/>
      <c r="B113" s="63"/>
    </row>
    <row r="114" spans="1:2">
      <c r="A114" s="62"/>
      <c r="B114" s="63"/>
    </row>
    <row r="115" spans="1:2">
      <c r="A115" s="62"/>
      <c r="B115" s="63"/>
    </row>
    <row r="116" spans="1:2">
      <c r="A116" s="62"/>
      <c r="B116" s="63"/>
    </row>
    <row r="117" spans="1:2">
      <c r="A117" s="62"/>
      <c r="B117" s="63"/>
    </row>
    <row r="118" spans="1:2">
      <c r="A118" s="62"/>
      <c r="B118" s="63"/>
    </row>
    <row r="119" spans="1:2">
      <c r="A119" s="62"/>
      <c r="B119" s="63"/>
    </row>
    <row r="120" spans="1:2">
      <c r="A120" s="62"/>
      <c r="B120" s="63"/>
    </row>
    <row r="121" spans="1:2">
      <c r="A121" s="62"/>
      <c r="B121" s="63"/>
    </row>
    <row r="122" spans="1:2">
      <c r="A122" s="62"/>
      <c r="B122" s="63"/>
    </row>
    <row r="123" spans="1:2">
      <c r="A123" s="62"/>
      <c r="B123" s="63"/>
    </row>
    <row r="124" spans="1:2">
      <c r="A124" s="62"/>
      <c r="B124" s="63"/>
    </row>
    <row r="125" spans="1:2">
      <c r="A125" s="62"/>
      <c r="B125" s="63"/>
    </row>
    <row r="126" spans="1:2">
      <c r="A126" s="62"/>
      <c r="B126" s="63"/>
    </row>
    <row r="127" spans="1:2">
      <c r="A127" s="62"/>
      <c r="B127" s="63"/>
    </row>
    <row r="128" spans="1:2">
      <c r="A128" s="62"/>
      <c r="B128" s="63"/>
    </row>
    <row r="129" spans="1:2">
      <c r="A129" s="62"/>
      <c r="B129" s="63"/>
    </row>
    <row r="130" spans="1:2">
      <c r="A130" s="62"/>
      <c r="B130" s="63"/>
    </row>
    <row r="131" spans="1:2">
      <c r="A131" s="62"/>
      <c r="B131" s="63"/>
    </row>
    <row r="132" spans="1:2">
      <c r="A132" s="62"/>
      <c r="B132" s="63"/>
    </row>
    <row r="133" spans="1:2">
      <c r="A133" s="62"/>
      <c r="B133" s="63"/>
    </row>
    <row r="134" spans="1:2">
      <c r="A134" s="62"/>
      <c r="B134" s="63"/>
    </row>
    <row r="135" spans="1:2">
      <c r="A135" s="62"/>
      <c r="B135" s="63"/>
    </row>
    <row r="136" spans="1:2">
      <c r="A136" s="62"/>
      <c r="B136" s="63"/>
    </row>
    <row r="137" spans="1:2">
      <c r="A137" s="62"/>
      <c r="B137" s="63"/>
    </row>
    <row r="138" spans="1:2">
      <c r="A138" s="62"/>
      <c r="B138" s="63"/>
    </row>
    <row r="139" spans="1:2">
      <c r="A139" s="62"/>
      <c r="B139" s="63"/>
    </row>
    <row r="140" spans="1:2">
      <c r="A140" s="62"/>
      <c r="B140" s="63"/>
    </row>
    <row r="141" spans="1:2">
      <c r="A141" s="62"/>
      <c r="B141" s="63"/>
    </row>
    <row r="142" spans="1:2">
      <c r="A142" s="62"/>
      <c r="B142" s="63"/>
    </row>
    <row r="143" spans="1:2">
      <c r="A143" s="62"/>
      <c r="B143" s="63"/>
    </row>
    <row r="144" spans="1:2">
      <c r="A144" s="62"/>
      <c r="B144" s="63"/>
    </row>
    <row r="145" spans="1:2">
      <c r="A145" s="62"/>
      <c r="B145" s="63"/>
    </row>
    <row r="146" spans="1:2">
      <c r="A146" s="62"/>
      <c r="B146" s="63"/>
    </row>
    <row r="147" spans="1:2">
      <c r="A147" s="62"/>
      <c r="B147" s="63"/>
    </row>
    <row r="148" spans="1:2">
      <c r="A148" s="62"/>
      <c r="B148" s="63"/>
    </row>
    <row r="149" spans="1:2">
      <c r="A149" s="62"/>
      <c r="B149" s="63"/>
    </row>
    <row r="150" spans="1:2">
      <c r="A150" s="62"/>
      <c r="B150" s="63"/>
    </row>
    <row r="151" spans="1:2">
      <c r="A151" s="62"/>
      <c r="B151" s="63"/>
    </row>
    <row r="152" spans="1:2">
      <c r="A152" s="62"/>
      <c r="B152" s="63"/>
    </row>
    <row r="153" spans="1:2">
      <c r="A153" s="62"/>
      <c r="B153" s="63"/>
    </row>
    <row r="154" spans="1:2">
      <c r="A154" s="62"/>
      <c r="B154" s="63"/>
    </row>
    <row r="155" spans="1:2">
      <c r="A155" s="62"/>
      <c r="B155" s="63"/>
    </row>
    <row r="156" spans="1:2">
      <c r="A156" s="62"/>
      <c r="B156" s="63"/>
    </row>
    <row r="157" spans="1:2">
      <c r="A157" s="62"/>
      <c r="B157" s="63"/>
    </row>
    <row r="158" spans="1:2">
      <c r="A158" s="62"/>
      <c r="B158" s="63"/>
    </row>
    <row r="159" spans="1:2">
      <c r="A159" s="62"/>
      <c r="B159" s="63"/>
    </row>
    <row r="160" spans="1:2">
      <c r="A160" s="62"/>
      <c r="B160" s="63"/>
    </row>
    <row r="161" spans="1:2">
      <c r="A161" s="62"/>
      <c r="B161" s="63"/>
    </row>
    <row r="162" spans="1:2">
      <c r="A162" s="62"/>
      <c r="B162" s="63"/>
    </row>
    <row r="163" spans="1:2">
      <c r="A163" s="62"/>
      <c r="B163" s="63"/>
    </row>
    <row r="164" spans="1:2">
      <c r="A164" s="62"/>
      <c r="B164" s="63"/>
    </row>
    <row r="165" spans="1:2">
      <c r="A165" s="62"/>
      <c r="B165" s="63"/>
    </row>
    <row r="166" spans="1:2">
      <c r="A166" s="62"/>
      <c r="B166" s="63"/>
    </row>
    <row r="167" spans="1:2">
      <c r="A167" s="62"/>
      <c r="B167" s="63"/>
    </row>
    <row r="168" spans="1:2">
      <c r="A168" s="62"/>
      <c r="B168" s="63"/>
    </row>
    <row r="169" spans="1:2">
      <c r="A169" s="62"/>
      <c r="B169" s="63"/>
    </row>
    <row r="170" spans="1:2">
      <c r="A170" s="62"/>
      <c r="B170" s="63"/>
    </row>
    <row r="171" spans="1:2">
      <c r="A171" s="62"/>
      <c r="B171" s="63"/>
    </row>
    <row r="172" spans="1:2">
      <c r="A172" s="62"/>
      <c r="B172" s="63"/>
    </row>
    <row r="173" spans="1:2">
      <c r="A173" s="62"/>
      <c r="B173" s="63"/>
    </row>
    <row r="174" spans="1:2">
      <c r="A174" s="62"/>
      <c r="B174" s="63"/>
    </row>
    <row r="175" spans="1:2">
      <c r="A175" s="62"/>
      <c r="B175" s="63"/>
    </row>
    <row r="176" spans="1:2">
      <c r="A176" s="62"/>
      <c r="B176" s="63"/>
    </row>
    <row r="177" spans="1:2">
      <c r="A177" s="62"/>
      <c r="B177" s="63"/>
    </row>
    <row r="178" spans="1:2">
      <c r="A178" s="62"/>
      <c r="B178" s="63"/>
    </row>
    <row r="179" spans="1:2">
      <c r="A179" s="62"/>
      <c r="B179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Alond_Lyrica_Quetiapina</vt:lpstr>
      <vt:lpstr>Pegfil_Juxt_Sabril_Zyti_Gileny_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OAS</dc:creator>
  <cp:lastModifiedBy>OAS</cp:lastModifiedBy>
  <dcterms:created xsi:type="dcterms:W3CDTF">2017-07-03T18:01:03Z</dcterms:created>
  <dcterms:modified xsi:type="dcterms:W3CDTF">2017-07-07T01:18:39Z</dcterms:modified>
</cp:coreProperties>
</file>